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<sst xmlns="http://schemas.openxmlformats.org/spreadsheetml/2006/main" count="55" uniqueCount="35">
  <si>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Dział</t>
  </si>
  <si>
    <t>Rozdział</t>
  </si>
  <si>
    <t>Paragraf</t>
  </si>
  <si>
    <t>Nazwa</t>
  </si>
  <si>
    <t>Plan</t>
  </si>
  <si>
    <t>OCHRONA ZDROWIA</t>
  </si>
  <si>
    <t>Przeciwdziałanie alkoholizmowi</t>
  </si>
  <si>
    <t>Dotacja celowa z budżetu na finansowanie lub dofinansowanie zadań zleconych do realizacji stowarzyszeniom</t>
  </si>
  <si>
    <t>Wynagrodzenia bezosobowe</t>
  </si>
  <si>
    <t>Zakup usług pozostałych</t>
  </si>
  <si>
    <t>Podróże służbowe krajowe</t>
  </si>
  <si>
    <t>Punkt Pomocy Rodzinie</t>
  </si>
  <si>
    <t>Koło Komitetu Ochrony Praw Dziecka w Nowogrodzie Bobrzańskim</t>
  </si>
  <si>
    <t>Miejsko Gminna Komisja Rozwiązywania Problemów Alkoholowych</t>
  </si>
  <si>
    <t>/prowadzenie placówek opiekuńczo-wychowawczych wsparcia dziennego w Nowogrodzie Bobrzańskim, Niwiskach i Drągowinie/</t>
  </si>
  <si>
    <t>WYDATKI</t>
  </si>
  <si>
    <t>DOCHODY</t>
  </si>
  <si>
    <t>O480</t>
  </si>
  <si>
    <t>Wpływy z innych opłat stanowiących dochody jednostek samorządu terytorialnego na podstawie ustaw</t>
  </si>
  <si>
    <t>Wpływy z opłat za wydanie zezwoleń na sprzedaż alkoholu</t>
  </si>
  <si>
    <t>DOCHODY OD OSÓB PRAWNYCH, OD ODÓB FIZYCZNYCH I OD INNYCH JEDNOSTEK NIEPOSIADAJĄCYCH OSOBOWOŚCI PRAWNEJ ORAZ WYDATKI ZWIAZANE Z ICH POBOREM</t>
  </si>
  <si>
    <t>w tym:</t>
  </si>
  <si>
    <t>Zakup materiałów i wyposażenia</t>
  </si>
  <si>
    <t>Zwalczanie narkomanii</t>
  </si>
  <si>
    <t>Dotacja celowa na pomoc finansową udzielaną między jednostkami samorządu terytorialnego na dofinansowanie własnych zadań bieżących</t>
  </si>
  <si>
    <t>Placówka wsparcia dziennego przy Szkole Podstawowej w Nowogrodzie Bobrz.</t>
  </si>
  <si>
    <t>Zakup środków żywności</t>
  </si>
  <si>
    <t>Organizacje pozarządowe-stowarzyszenia</t>
  </si>
  <si>
    <t>Wydatki na zakupu inwestycyjne</t>
  </si>
  <si>
    <t xml:space="preserve">Zakupy inwestycyjne </t>
  </si>
  <si>
    <t>%</t>
  </si>
  <si>
    <t>Wykonanie</t>
  </si>
  <si>
    <t>-</t>
  </si>
  <si>
    <t>Załącznik Nr 7</t>
  </si>
  <si>
    <t xml:space="preserve"> WYKONANIE DOCHODÓW I WYDATKÓW ZWIĄZANYCH  Z REALIZACJĄ ZADAŃ OKREŚLONYCH W GMINNYM PROGRAMIE PROFILAKTYKI I ROZWIĄZYWANIA PLOBLEMÓW ALKOHOLOWYCH I NARKOMANII ZA 2008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</si>
</sst>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2" borderId="0" xfId="0" applyFont="1" applyFill="1" applyAlignment="1">
      <alignment/>
    </xf>
    <xf numFmtId="0" fontId="3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4" fontId="1" fillId="2" borderId="0" xfId="0" applyNumberFormat="1" applyFont="1" applyFill="1" applyAlignment="1">
      <alignment horizontal="center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0" fillId="2" borderId="0" xfId="0" applyNumberFormat="1" applyFont="1" applyFill="1" applyAlignment="1">
      <alignment/>
    </xf>
    <xf numFmtId="4" fontId="2" fillId="0" borderId="6" xfId="0" applyNumberFormat="1" applyFont="1" applyBorder="1" applyAlignment="1">
      <alignment horizontal="right" vertical="top" wrapText="1"/>
    </xf>
    <xf numFmtId="4" fontId="3" fillId="0" borderId="6" xfId="0" applyNumberFormat="1" applyFont="1" applyBorder="1" applyAlignment="1">
      <alignment horizontal="right" vertical="top" wrapText="1"/>
    </xf>
    <xf numFmtId="4" fontId="3" fillId="0" borderId="6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wrapText="1"/>
    </xf>
    <xf numFmtId="4" fontId="3" fillId="0" borderId="2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5" sqref="A5:G5"/>
    </sheetView>
  </sheetViews>
  <sheetFormatPr defaultColWidth="9.00390625" defaultRowHeight="12.75"/>
  <cols>
    <col min="1" max="1" width="6.875" style="0" customWidth="1"/>
    <col min="2" max="2" width="9.625" style="0" customWidth="1"/>
    <col min="3" max="3" width="8.75390625" style="0" customWidth="1"/>
    <col min="4" max="4" width="29.00390625" style="0" customWidth="1"/>
    <col min="5" max="5" width="14.00390625" style="0" customWidth="1"/>
    <col min="6" max="6" width="10.00390625" style="41" customWidth="1"/>
    <col min="7" max="7" width="8.25390625" style="41" customWidth="1"/>
  </cols>
  <sheetData>
    <row r="1" spans="5:7" ht="14.25" customHeight="1">
      <c r="E1" s="57" t="s">
        <v>33</v>
      </c>
      <c r="F1" s="56"/>
      <c r="G1" s="56"/>
    </row>
    <row r="2" spans="4:5" ht="14.25" customHeight="1">
      <c r="D2" s="57"/>
      <c r="E2" s="56"/>
    </row>
    <row r="3" ht="14.25" customHeight="1">
      <c r="E3" s="2"/>
    </row>
    <row r="4" ht="14.25" customHeight="1">
      <c r="E4" s="2"/>
    </row>
    <row r="5" spans="1:7" ht="42.75" customHeight="1">
      <c r="A5" s="55" t="s">
        <v>34</v>
      </c>
      <c r="B5" s="55"/>
      <c r="C5" s="55"/>
      <c r="D5" s="55"/>
      <c r="E5" s="55"/>
      <c r="F5" s="56"/>
      <c r="G5" s="56"/>
    </row>
    <row r="6" spans="1:7" ht="12.75">
      <c r="A6" s="58" t="s">
        <v>16</v>
      </c>
      <c r="B6" s="58"/>
      <c r="C6" s="9"/>
      <c r="D6" s="9"/>
      <c r="E6" s="9"/>
      <c r="F6" s="42"/>
      <c r="G6" s="42"/>
    </row>
    <row r="7" spans="1:7" ht="12.75">
      <c r="A7" s="13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43" t="s">
        <v>31</v>
      </c>
      <c r="G7" s="43" t="s">
        <v>30</v>
      </c>
    </row>
    <row r="8" spans="1:7" ht="105" customHeight="1">
      <c r="A8" s="4">
        <v>756</v>
      </c>
      <c r="B8" s="3"/>
      <c r="C8" s="3"/>
      <c r="D8" s="3" t="s">
        <v>20</v>
      </c>
      <c r="E8" s="8">
        <f>SUM(E9)</f>
        <v>114000</v>
      </c>
      <c r="F8" s="37">
        <f>SUM(F9)</f>
        <v>115884.37</v>
      </c>
      <c r="G8" s="37">
        <f>SUM(F8*100/E8)</f>
        <v>101.65295614035088</v>
      </c>
    </row>
    <row r="9" spans="1:11" ht="51">
      <c r="A9" s="5"/>
      <c r="B9" s="3">
        <v>75618</v>
      </c>
      <c r="C9" s="3"/>
      <c r="D9" s="15" t="s">
        <v>18</v>
      </c>
      <c r="E9" s="7">
        <f>SUM(E10)</f>
        <v>114000</v>
      </c>
      <c r="F9" s="44">
        <f>SUM(F10)</f>
        <v>115884.37</v>
      </c>
      <c r="G9" s="37">
        <f>SUM(F9*100/E9)</f>
        <v>101.65295614035088</v>
      </c>
      <c r="H9" s="1"/>
      <c r="I9" s="1"/>
      <c r="J9" s="1"/>
      <c r="K9" s="1"/>
    </row>
    <row r="10" spans="1:7" ht="25.5">
      <c r="A10" s="6"/>
      <c r="B10" s="3"/>
      <c r="C10" s="27" t="s">
        <v>17</v>
      </c>
      <c r="D10" s="16" t="s">
        <v>19</v>
      </c>
      <c r="E10" s="17">
        <v>114000</v>
      </c>
      <c r="F10" s="38">
        <v>115884.37</v>
      </c>
      <c r="G10" s="37">
        <f>SUM(F10*100/E10)</f>
        <v>101.65295614035088</v>
      </c>
    </row>
    <row r="11" spans="1:7" ht="12.75">
      <c r="A11" s="10" t="s">
        <v>15</v>
      </c>
      <c r="B11" s="18"/>
      <c r="C11" s="18"/>
      <c r="D11" s="18"/>
      <c r="E11" s="18"/>
      <c r="F11" s="45"/>
      <c r="G11" s="45"/>
    </row>
    <row r="12" spans="1:7" ht="12.75">
      <c r="A12" s="13" t="s">
        <v>0</v>
      </c>
      <c r="B12" s="14" t="s">
        <v>1</v>
      </c>
      <c r="C12" s="14" t="s">
        <v>2</v>
      </c>
      <c r="D12" s="14" t="s">
        <v>3</v>
      </c>
      <c r="E12" s="14" t="s">
        <v>4</v>
      </c>
      <c r="F12" s="43" t="s">
        <v>31</v>
      </c>
      <c r="G12" s="39" t="s">
        <v>30</v>
      </c>
    </row>
    <row r="13" spans="1:7" ht="12.75">
      <c r="A13" s="66">
        <v>851</v>
      </c>
      <c r="B13" s="16"/>
      <c r="C13" s="19"/>
      <c r="D13" s="20" t="s">
        <v>5</v>
      </c>
      <c r="E13" s="21">
        <f>SUM(E14,E16)</f>
        <v>114000</v>
      </c>
      <c r="F13" s="46">
        <f>SUM(F14,F16)</f>
        <v>96949.69</v>
      </c>
      <c r="G13" s="37">
        <f>SUM(F13*100/E13)</f>
        <v>85.04358771929824</v>
      </c>
    </row>
    <row r="14" spans="1:7" s="11" customFormat="1" ht="12.75">
      <c r="A14" s="67"/>
      <c r="B14" s="15">
        <v>85153</v>
      </c>
      <c r="C14" s="20"/>
      <c r="D14" s="20" t="s">
        <v>23</v>
      </c>
      <c r="E14" s="21">
        <f>SUM(E15)</f>
        <v>5000</v>
      </c>
      <c r="F14" s="46">
        <f>SUM(F15)</f>
        <v>2440</v>
      </c>
      <c r="G14" s="40">
        <f>SUM(F14*100/E14)</f>
        <v>48.8</v>
      </c>
    </row>
    <row r="15" spans="1:7" ht="12.75">
      <c r="A15" s="67"/>
      <c r="B15" s="16"/>
      <c r="C15" s="19">
        <v>4300</v>
      </c>
      <c r="D15" s="23" t="s">
        <v>9</v>
      </c>
      <c r="E15" s="24">
        <v>5000</v>
      </c>
      <c r="F15" s="47">
        <v>2440</v>
      </c>
      <c r="G15" s="40">
        <f>SUM(F15*100/E15)</f>
        <v>48.8</v>
      </c>
    </row>
    <row r="16" spans="1:7" ht="12.75">
      <c r="A16" s="67"/>
      <c r="B16" s="15">
        <v>85154</v>
      </c>
      <c r="C16" s="19"/>
      <c r="D16" s="20" t="s">
        <v>6</v>
      </c>
      <c r="E16" s="21">
        <f>SUM(E17:E25)</f>
        <v>109000</v>
      </c>
      <c r="F16" s="46">
        <f>SUM(F17:F25)</f>
        <v>94509.69</v>
      </c>
      <c r="G16" s="37">
        <f>SUM(F16*100/E16)</f>
        <v>86.7061376146789</v>
      </c>
    </row>
    <row r="17" spans="1:7" ht="63.75">
      <c r="A17" s="67"/>
      <c r="B17" s="15"/>
      <c r="C17" s="19">
        <v>2710</v>
      </c>
      <c r="D17" s="23" t="s">
        <v>24</v>
      </c>
      <c r="E17" s="24">
        <f>SUM(E33)</f>
        <v>3000</v>
      </c>
      <c r="F17" s="47">
        <f>SUM(F33)</f>
        <v>3000</v>
      </c>
      <c r="G17" s="47">
        <f>SUM(F17*100/E17)</f>
        <v>100</v>
      </c>
    </row>
    <row r="18" spans="1:7" ht="58.5" customHeight="1">
      <c r="A18" s="67"/>
      <c r="B18" s="15"/>
      <c r="C18" s="19">
        <v>2820</v>
      </c>
      <c r="D18" s="19" t="s">
        <v>7</v>
      </c>
      <c r="E18" s="25">
        <f>SUM(E43)</f>
        <v>44700</v>
      </c>
      <c r="F18" s="48">
        <f>SUM(F43)</f>
        <v>43126</v>
      </c>
      <c r="G18" s="47">
        <f aca="true" t="shared" si="0" ref="G18:G41">SUM(F18*100/E18)</f>
        <v>96.47874720357942</v>
      </c>
    </row>
    <row r="19" spans="1:7" ht="29.25" customHeight="1">
      <c r="A19" s="67"/>
      <c r="B19" s="15"/>
      <c r="C19" s="19">
        <v>4170</v>
      </c>
      <c r="D19" s="19" t="s">
        <v>8</v>
      </c>
      <c r="E19" s="25">
        <f>SUM(E27,E34,E40)</f>
        <v>16300</v>
      </c>
      <c r="F19" s="48">
        <f>SUM(F27,F34,F40)</f>
        <v>14760</v>
      </c>
      <c r="G19" s="47">
        <f t="shared" si="0"/>
        <v>90.5521472392638</v>
      </c>
    </row>
    <row r="20" spans="1:7" ht="30" customHeight="1">
      <c r="A20" s="67"/>
      <c r="B20" s="15"/>
      <c r="C20" s="19">
        <v>4210</v>
      </c>
      <c r="D20" s="19" t="s">
        <v>22</v>
      </c>
      <c r="E20" s="25">
        <v>5300</v>
      </c>
      <c r="F20" s="48">
        <f>SUM(F35,F28)</f>
        <v>3571.93</v>
      </c>
      <c r="G20" s="47">
        <f t="shared" si="0"/>
        <v>67.39490566037736</v>
      </c>
    </row>
    <row r="21" spans="1:7" ht="19.5" customHeight="1">
      <c r="A21" s="67"/>
      <c r="B21" s="15"/>
      <c r="C21" s="19">
        <v>4220</v>
      </c>
      <c r="D21" s="19" t="s">
        <v>26</v>
      </c>
      <c r="E21" s="25">
        <f>SUM(E41)</f>
        <v>8400</v>
      </c>
      <c r="F21" s="48">
        <f>SUM(F41)</f>
        <v>4880.91</v>
      </c>
      <c r="G21" s="47">
        <f t="shared" si="0"/>
        <v>58.106071428571425</v>
      </c>
    </row>
    <row r="22" spans="1:7" ht="12.75">
      <c r="A22" s="67"/>
      <c r="B22" s="15"/>
      <c r="C22" s="19">
        <v>4300</v>
      </c>
      <c r="D22" s="19" t="s">
        <v>9</v>
      </c>
      <c r="E22" s="25">
        <f>SUM(E29,E31,E36,-5000)</f>
        <v>23800</v>
      </c>
      <c r="F22" s="48">
        <f>SUM(F29,F31,F36,-2440)</f>
        <v>19817.49</v>
      </c>
      <c r="G22" s="47">
        <f t="shared" si="0"/>
        <v>83.26676470588237</v>
      </c>
    </row>
    <row r="23" spans="1:7" ht="12.75">
      <c r="A23" s="67"/>
      <c r="B23" s="15"/>
      <c r="C23" s="19">
        <v>4410</v>
      </c>
      <c r="D23" s="19" t="s">
        <v>10</v>
      </c>
      <c r="E23" s="25">
        <v>1500</v>
      </c>
      <c r="F23" s="48">
        <f>SUM(F37)</f>
        <v>0</v>
      </c>
      <c r="G23" s="47" t="s">
        <v>32</v>
      </c>
    </row>
    <row r="24" spans="1:7" ht="12.75">
      <c r="A24" s="67"/>
      <c r="B24" s="15"/>
      <c r="C24" s="19">
        <v>6060</v>
      </c>
      <c r="D24" s="19" t="s">
        <v>28</v>
      </c>
      <c r="E24" s="25">
        <v>6000</v>
      </c>
      <c r="F24" s="48">
        <f>SUM(F38)</f>
        <v>5353.36</v>
      </c>
      <c r="G24" s="47">
        <f t="shared" si="0"/>
        <v>89.22266666666667</v>
      </c>
    </row>
    <row r="25" spans="1:7" ht="12.75">
      <c r="A25" s="67"/>
      <c r="B25" s="26"/>
      <c r="C25" s="68" t="s">
        <v>21</v>
      </c>
      <c r="D25" s="68"/>
      <c r="E25" s="60"/>
      <c r="F25" s="52"/>
      <c r="G25" s="47"/>
    </row>
    <row r="26" spans="1:7" ht="23.25" customHeight="1">
      <c r="A26" s="67"/>
      <c r="B26" s="22"/>
      <c r="C26" s="59" t="s">
        <v>11</v>
      </c>
      <c r="D26" s="60"/>
      <c r="E26" s="21">
        <f>SUM(E27:E29)</f>
        <v>15700</v>
      </c>
      <c r="F26" s="46">
        <f>SUM(F27:F29)</f>
        <v>13526.55</v>
      </c>
      <c r="G26" s="51">
        <f t="shared" si="0"/>
        <v>86.1563694267516</v>
      </c>
    </row>
    <row r="27" spans="1:7" ht="12.75">
      <c r="A27" s="67"/>
      <c r="B27" s="22"/>
      <c r="C27" s="19">
        <v>4170</v>
      </c>
      <c r="D27" s="19" t="s">
        <v>8</v>
      </c>
      <c r="E27" s="25">
        <v>7700</v>
      </c>
      <c r="F27" s="48">
        <v>7570</v>
      </c>
      <c r="G27" s="47">
        <f t="shared" si="0"/>
        <v>98.31168831168831</v>
      </c>
    </row>
    <row r="28" spans="1:7" ht="12.75">
      <c r="A28" s="67"/>
      <c r="B28" s="22"/>
      <c r="C28" s="19">
        <v>4210</v>
      </c>
      <c r="D28" s="19" t="s">
        <v>22</v>
      </c>
      <c r="E28" s="25">
        <v>1000</v>
      </c>
      <c r="F28" s="48">
        <v>933.85</v>
      </c>
      <c r="G28" s="47">
        <f t="shared" si="0"/>
        <v>93.385</v>
      </c>
    </row>
    <row r="29" spans="1:7" ht="12.75">
      <c r="A29" s="67"/>
      <c r="B29" s="22"/>
      <c r="C29" s="19">
        <v>4300</v>
      </c>
      <c r="D29" s="19" t="s">
        <v>9</v>
      </c>
      <c r="E29" s="12">
        <v>7000</v>
      </c>
      <c r="F29" s="49">
        <v>5022.7</v>
      </c>
      <c r="G29" s="47">
        <f t="shared" si="0"/>
        <v>71.75285714285714</v>
      </c>
    </row>
    <row r="30" spans="1:7" ht="35.25" customHeight="1">
      <c r="A30" s="67"/>
      <c r="B30" s="22"/>
      <c r="C30" s="59" t="s">
        <v>12</v>
      </c>
      <c r="D30" s="60"/>
      <c r="E30" s="28">
        <f>SUM(E31)</f>
        <v>9000</v>
      </c>
      <c r="F30" s="50">
        <f>SUM(F31)</f>
        <v>9000</v>
      </c>
      <c r="G30" s="51">
        <f t="shared" si="0"/>
        <v>100</v>
      </c>
    </row>
    <row r="31" spans="1:7" ht="12.75">
      <c r="A31" s="67"/>
      <c r="B31" s="22"/>
      <c r="C31" s="19">
        <v>4300</v>
      </c>
      <c r="D31" s="29" t="s">
        <v>9</v>
      </c>
      <c r="E31" s="25">
        <v>9000</v>
      </c>
      <c r="F31" s="48">
        <v>9000</v>
      </c>
      <c r="G31" s="47">
        <f>SUM(F31*100/E31)</f>
        <v>100</v>
      </c>
    </row>
    <row r="32" spans="1:7" ht="34.5" customHeight="1">
      <c r="A32" s="67"/>
      <c r="B32" s="22"/>
      <c r="C32" s="59" t="s">
        <v>13</v>
      </c>
      <c r="D32" s="60"/>
      <c r="E32" s="21">
        <f>SUM(E33:E38)</f>
        <v>28100</v>
      </c>
      <c r="F32" s="46">
        <f>SUM(F33:F38)</f>
        <v>19306.23</v>
      </c>
      <c r="G32" s="51">
        <f t="shared" si="0"/>
        <v>68.70544483985765</v>
      </c>
    </row>
    <row r="33" spans="1:7" ht="72.75" customHeight="1">
      <c r="A33" s="67"/>
      <c r="B33" s="22"/>
      <c r="C33" s="27">
        <v>2710</v>
      </c>
      <c r="D33" s="27" t="s">
        <v>24</v>
      </c>
      <c r="E33" s="24">
        <v>3000</v>
      </c>
      <c r="F33" s="47">
        <v>3000</v>
      </c>
      <c r="G33" s="47">
        <f t="shared" si="0"/>
        <v>100</v>
      </c>
    </row>
    <row r="34" spans="1:7" ht="12.75">
      <c r="A34" s="67"/>
      <c r="B34" s="22"/>
      <c r="C34" s="19">
        <v>4170</v>
      </c>
      <c r="D34" s="29" t="s">
        <v>8</v>
      </c>
      <c r="E34" s="25">
        <v>500</v>
      </c>
      <c r="F34" s="48">
        <v>80</v>
      </c>
      <c r="G34" s="47">
        <f>SUM(F34*100/E34)</f>
        <v>16</v>
      </c>
    </row>
    <row r="35" spans="1:7" ht="12.75">
      <c r="A35" s="67"/>
      <c r="B35" s="22"/>
      <c r="C35" s="19">
        <v>4210</v>
      </c>
      <c r="D35" s="19" t="s">
        <v>22</v>
      </c>
      <c r="E35" s="25">
        <v>4300</v>
      </c>
      <c r="F35" s="48">
        <v>2638.08</v>
      </c>
      <c r="G35" s="47">
        <f t="shared" si="0"/>
        <v>61.350697674418605</v>
      </c>
    </row>
    <row r="36" spans="1:7" ht="12.75">
      <c r="A36" s="67"/>
      <c r="B36" s="22"/>
      <c r="C36" s="19">
        <v>4300</v>
      </c>
      <c r="D36" s="19" t="s">
        <v>9</v>
      </c>
      <c r="E36" s="25">
        <v>12800</v>
      </c>
      <c r="F36" s="48">
        <v>8234.79</v>
      </c>
      <c r="G36" s="47">
        <f t="shared" si="0"/>
        <v>64.334296875</v>
      </c>
    </row>
    <row r="37" spans="1:7" ht="12.75">
      <c r="A37" s="67"/>
      <c r="B37" s="22"/>
      <c r="C37" s="19">
        <v>4410</v>
      </c>
      <c r="D37" s="19" t="s">
        <v>10</v>
      </c>
      <c r="E37" s="25">
        <v>1500</v>
      </c>
      <c r="F37" s="48">
        <v>0</v>
      </c>
      <c r="G37" s="47">
        <f t="shared" si="0"/>
        <v>0</v>
      </c>
    </row>
    <row r="38" spans="1:7" ht="12.75">
      <c r="A38" s="22"/>
      <c r="B38" s="22"/>
      <c r="C38" s="34">
        <v>6060</v>
      </c>
      <c r="D38" s="19" t="s">
        <v>29</v>
      </c>
      <c r="E38" s="25">
        <v>6000</v>
      </c>
      <c r="F38" s="48">
        <v>5353.36</v>
      </c>
      <c r="G38" s="47">
        <f t="shared" si="0"/>
        <v>89.22266666666667</v>
      </c>
    </row>
    <row r="39" spans="1:7" ht="34.5" customHeight="1">
      <c r="A39" s="22"/>
      <c r="B39" s="22"/>
      <c r="C39" s="61" t="s">
        <v>25</v>
      </c>
      <c r="D39" s="35"/>
      <c r="E39" s="33">
        <f>SUM(E40:E41)</f>
        <v>16500</v>
      </c>
      <c r="F39" s="51">
        <f>SUM(F40:F41)</f>
        <v>11990.91</v>
      </c>
      <c r="G39" s="51">
        <f t="shared" si="0"/>
        <v>72.67218181818181</v>
      </c>
    </row>
    <row r="40" spans="1:7" ht="12.75">
      <c r="A40" s="22"/>
      <c r="B40" s="22"/>
      <c r="C40" s="16">
        <v>4170</v>
      </c>
      <c r="D40" s="16" t="s">
        <v>8</v>
      </c>
      <c r="E40" s="25">
        <v>8100</v>
      </c>
      <c r="F40" s="48">
        <v>7110</v>
      </c>
      <c r="G40" s="47">
        <f t="shared" si="0"/>
        <v>87.77777777777777</v>
      </c>
    </row>
    <row r="41" spans="1:7" ht="12.75">
      <c r="A41" s="22"/>
      <c r="B41" s="22"/>
      <c r="C41" s="32">
        <v>4220</v>
      </c>
      <c r="D41" s="32" t="s">
        <v>26</v>
      </c>
      <c r="E41" s="25">
        <v>8400</v>
      </c>
      <c r="F41" s="48">
        <v>4880.91</v>
      </c>
      <c r="G41" s="47">
        <f t="shared" si="0"/>
        <v>58.106071428571425</v>
      </c>
    </row>
    <row r="42" spans="1:7" ht="15.75" customHeight="1">
      <c r="A42" s="30"/>
      <c r="B42" s="30"/>
      <c r="C42" s="59" t="s">
        <v>27</v>
      </c>
      <c r="D42" s="60"/>
      <c r="E42" s="21">
        <f>SUM(E43)</f>
        <v>44700</v>
      </c>
      <c r="F42" s="46">
        <f>SUM(F43)</f>
        <v>43126</v>
      </c>
      <c r="G42" s="51">
        <f>SUM(F42*100/E42)</f>
        <v>96.47874720357942</v>
      </c>
    </row>
    <row r="43" spans="1:7" ht="59.25" customHeight="1">
      <c r="A43" s="63"/>
      <c r="B43" s="63"/>
      <c r="C43" s="65">
        <v>2820</v>
      </c>
      <c r="D43" s="31" t="s">
        <v>7</v>
      </c>
      <c r="E43" s="36">
        <v>44700</v>
      </c>
      <c r="F43" s="53">
        <v>43126</v>
      </c>
      <c r="G43" s="53">
        <f>SUM(F43*100/E43)</f>
        <v>96.47874720357942</v>
      </c>
    </row>
    <row r="44" spans="1:7" ht="85.5" customHeight="1">
      <c r="A44" s="64"/>
      <c r="B44" s="64"/>
      <c r="C44" s="64"/>
      <c r="D44" s="19" t="s">
        <v>14</v>
      </c>
      <c r="E44" s="62"/>
      <c r="F44" s="54"/>
      <c r="G44" s="54"/>
    </row>
  </sheetData>
  <mergeCells count="17">
    <mergeCell ref="A13:A37"/>
    <mergeCell ref="C25:E25"/>
    <mergeCell ref="C26:D26"/>
    <mergeCell ref="C42:D42"/>
    <mergeCell ref="A43:A44"/>
    <mergeCell ref="B43:B44"/>
    <mergeCell ref="C43:C44"/>
    <mergeCell ref="G43:G44"/>
    <mergeCell ref="A5:G5"/>
    <mergeCell ref="E1:G1"/>
    <mergeCell ref="A6:B6"/>
    <mergeCell ref="C30:D30"/>
    <mergeCell ref="C32:D32"/>
    <mergeCell ref="D2:E2"/>
    <mergeCell ref="C39:D39"/>
    <mergeCell ref="E43:E44"/>
    <mergeCell ref="F43:F4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2009-02-25T09:16:57Z</cp:lastPrinted>
  <dcterms:created xsi:type="dcterms:W3CDTF">2006-08-23T06:32:40Z</dcterms:created>
  <dcterms:modified xsi:type="dcterms:W3CDTF">2009-03-11T07:05:46Z</dcterms:modified>
  <cp:category/>
  <cp:version/>
  <cp:contentType/>
  <cp:contentStatus/>
</cp:coreProperties>
</file>