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<sst xmlns="http://schemas.openxmlformats.org/spreadsheetml/2006/main" count="229" uniqueCount="136">
  <si>
    <t>Rozdz.</t>
  </si>
  <si>
    <t>§</t>
  </si>
  <si>
    <t>Nazwa</t>
  </si>
  <si>
    <t>PLAN</t>
  </si>
  <si>
    <t>Dział</t>
  </si>
  <si>
    <t>O10</t>
  </si>
  <si>
    <t>O1095</t>
  </si>
  <si>
    <t>O690</t>
  </si>
  <si>
    <t>O750</t>
  </si>
  <si>
    <t>O470</t>
  </si>
  <si>
    <t>O910</t>
  </si>
  <si>
    <t>O830</t>
  </si>
  <si>
    <t>O970</t>
  </si>
  <si>
    <t>O570</t>
  </si>
  <si>
    <t>O350</t>
  </si>
  <si>
    <t>O310</t>
  </si>
  <si>
    <t>O320</t>
  </si>
  <si>
    <t>O330</t>
  </si>
  <si>
    <t>O340</t>
  </si>
  <si>
    <t>O500</t>
  </si>
  <si>
    <t>O360</t>
  </si>
  <si>
    <t>O480</t>
  </si>
  <si>
    <t>O430</t>
  </si>
  <si>
    <t>O920</t>
  </si>
  <si>
    <t>O410</t>
  </si>
  <si>
    <t>O460</t>
  </si>
  <si>
    <t>OO10</t>
  </si>
  <si>
    <t>OO20</t>
  </si>
  <si>
    <t>ROLNICTWO I  ŁOWIECTWO</t>
  </si>
  <si>
    <t>Pozostała działalność</t>
  </si>
  <si>
    <t>Wpływy z róznych opłat</t>
  </si>
  <si>
    <t>Dochody z najmu i dzierżawy składników majatkowych Skarbu Państwa, jednostek samorządu terytorialnego lub innych jednostek zaliczanych do sektora finansów publicznych oraz innych umów o podobnym charakterze</t>
  </si>
  <si>
    <t>GOSPODARKA MIESZKANIOWA</t>
  </si>
  <si>
    <t>Wpływy z opłat za zarząd, użytkowanie i użytkowanie wieczyste nieruchomości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</si>
  <si>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</si>
  <si>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</si>
  <si>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</si>
  <si>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Dochody jednostek samorządu terytorialnego związane z realizacją zadań z zakresu administracji rządowej oraz innych zadań zleconych ustawami</t>
  </si>
  <si>
    <t>Urzędy gmin</t>
  </si>
  <si>
    <t>Wpływy z usług</t>
  </si>
  <si>
    <t>Wpływy z różnych dochodów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</si>
  <si>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</si>
  <si>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</si>
  <si>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NIEPOSIADAJĄCYCH OSOBOWOŚCI PRAWNEJ ORAZ WYDATKI ZWIĄZANE Z ICH POBOREM</t>
  </si>
  <si>
    <t>Podatek od działalności gospodarczej osób fizycznych, opłacany w formie karty podatkowej</t>
  </si>
  <si>
    <t>Wpływy z podatku rolnego, podatku leśnego, podatku od czynności cywilnoprawnych, podatków i opłat lokalnych od osób prawnych i innych jednostek organizacyjnych</t>
  </si>
  <si>
    <t>Podatek od nieruchomości</t>
  </si>
  <si>
    <t>Podatek rolny</t>
  </si>
  <si>
    <t>Podatek leśny</t>
  </si>
  <si>
    <t>Podatek od środków transportowych</t>
  </si>
  <si>
    <t>Wpływy z podatku rolnego, podatku leśnego, podatku od spadków i darowizn, podatku od czynności cywilnoprawnych oraz podatków i opłat lokalnych od osób fizycznych</t>
  </si>
  <si>
    <t>Podatek od spadków i darowizn</t>
  </si>
  <si>
    <t>Wpływy z opłaty targowej</t>
  </si>
  <si>
    <t>Podatek od czynności cywilnoprawnych</t>
  </si>
  <si>
    <t>Pozostałe odsetki</t>
  </si>
  <si>
    <t>Wpływy z innych opłat stanowiących dochody jednostek samorządu terytorialnego na podstawie ustaw</t>
  </si>
  <si>
    <t>Wpływy z opłaty skarbowej</t>
  </si>
  <si>
    <t>Wpływy z opłaty ekspolatacyjnej</t>
  </si>
  <si>
    <t>Wpływy z różnych opłat</t>
  </si>
  <si>
    <t>Udział gmin w podatkach stanowiących dochód budżetu państwa</t>
  </si>
  <si>
    <t>Podatek dochodowy od osób fizycznych</t>
  </si>
  <si>
    <t>Podatek dochodowy od osób prawnych</t>
  </si>
  <si>
    <t>RÓZNE ROZLICZENIA</t>
  </si>
  <si>
    <t>Część oświatowa subwencji ogólnej dla jednostek samorządu terytorialnego</t>
  </si>
  <si>
    <t>Część wyrównawcza subwencji ogólnej dla gmin</t>
  </si>
  <si>
    <t>Różne rozliczenia finansowe</t>
  </si>
  <si>
    <t>Część równoważąca subwencji ogólnej dla gmin</t>
  </si>
  <si>
    <t>Subwencje ogólne z budżetu państwa</t>
  </si>
  <si>
    <t>OŚWIATA I WYCHOWANIE</t>
  </si>
  <si>
    <t>Szkoły podstawowe</t>
  </si>
  <si>
    <t>Dowożenie uczniów do szkół</t>
  </si>
  <si>
    <t>OCHRONA ZDROWIA</t>
  </si>
  <si>
    <t>POMOC SPOŁECZNA</t>
  </si>
  <si>
    <t>Zasiłki i pomoc w naturze oraz składki na ubezpieczenia emerytalne i rentowe</t>
  </si>
  <si>
    <t>Dotacje celowe otrzymane z z budżetu państwa na realizację  własnych zadań bieżących gmin</t>
  </si>
  <si>
    <t>Ośrodki pomocy społecznej</t>
  </si>
  <si>
    <t>Usługi opiekuńcze i specjalistyczne usługi opiekuńcze</t>
  </si>
  <si>
    <t>EDUKACYJNA OPIEKA WYCHOWAWCZA</t>
  </si>
  <si>
    <t>GOSPODARKA KOMUNALNA I OCHRONA ŚRODOWISKA</t>
  </si>
  <si>
    <t>KULTURA I OCHRONA DZIEDZICTWA NARODOWEGO</t>
  </si>
  <si>
    <t>Domy i ośrodki kultury, świetlice i kluby</t>
  </si>
  <si>
    <t>Wpływy z podatku dochodowego od osób fizycznych</t>
  </si>
  <si>
    <t>Odsetki od nieterminowych wpłat z tytułu podatków i opłat</t>
  </si>
  <si>
    <t>O490</t>
  </si>
  <si>
    <t>Oświetlenia ulic, placów i dróg</t>
  </si>
  <si>
    <t>Świadczenia rodzinne, zaliczka alimentacyjna oraz składki na ubezpieczenia emerytalne i rentowe z ubezpieczenia społecznego</t>
  </si>
  <si>
    <t>Gospodarka gruntami  i nieruchomościami</t>
  </si>
  <si>
    <t>Urzędy naczelnych organów władzy państwowej, kontroli i ochrony prawa</t>
  </si>
  <si>
    <t>Straż Miejska</t>
  </si>
  <si>
    <t>Grzywny, mandaty i inne kary pieniężne od osób fizycznych</t>
  </si>
  <si>
    <t>Wpływy z opłat za wydawanie zezwoleń na sprzedaż alkoholu</t>
  </si>
  <si>
    <t>Wpływy z innych lokanych opłat pobieranych przez jednostki samorządu terytorialnego  na podstawie odrębnych ustaw</t>
  </si>
  <si>
    <t>Środki na dofinansowanie własnych zadań bieżących  gmin, powiatów, samorządów województw, pozyskane z innych źródeł</t>
  </si>
  <si>
    <t>Gimnazja</t>
  </si>
  <si>
    <t>O770</t>
  </si>
  <si>
    <t>Wpłaty z tytułu odpłatnego nabycia prawa własności oraz prawa użytkowania wieczystego nieruchomości</t>
  </si>
  <si>
    <t>O760</t>
  </si>
  <si>
    <t>Wpływy z tytułu przekształcenia prawa użytkowania wieczystego przysługujące osobom fizycznym w prawo własności</t>
  </si>
  <si>
    <t>Załącznik Nr 1</t>
  </si>
  <si>
    <t>RAZEM w tym:</t>
  </si>
  <si>
    <t>dochody bieżące:</t>
  </si>
  <si>
    <t>dochody majątkowe</t>
  </si>
  <si>
    <t>WYKONANIE</t>
  </si>
  <si>
    <t>%</t>
  </si>
  <si>
    <t>O1010</t>
  </si>
  <si>
    <t>O580</t>
  </si>
  <si>
    <t>Infrastruktura wodociągowa i sanitacyjna wsi</t>
  </si>
  <si>
    <t>Grzywny i inne kary pieniężne od osób prawnych i innych jednostek organizacyjnych</t>
  </si>
  <si>
    <t>Środki na dofinansowanie własnych inwestycji gmin, powiatów, samorządów województw, pozyskane z innych źródeł</t>
  </si>
  <si>
    <t>O870</t>
  </si>
  <si>
    <t>Wpływy ze sprzedazy składników majątkowych</t>
  </si>
  <si>
    <t>OBRONA NARODOWA</t>
  </si>
  <si>
    <t>Pozostałe wydatki obronne</t>
  </si>
  <si>
    <t>Ochotnicze straże pożarne</t>
  </si>
  <si>
    <t>O590</t>
  </si>
  <si>
    <t>Wpływy z opłat za koncesje i licencje</t>
  </si>
  <si>
    <t>O900</t>
  </si>
  <si>
    <t>Odsetki od dotacji wykorzystanych niezgodnie z przeznaczeniem lub pobranych w nadmiernej wysokości</t>
  </si>
  <si>
    <t>Dotacje celowe otrzymane z budżetu państwa na realizację własnych zadań bieżących gmin, powiatów, samorządów wojewewództw</t>
  </si>
  <si>
    <t>Dotacje rozwojowe oraz środki na finansowanie Wspólnej Polityki Rolnej </t>
  </si>
  <si>
    <t>Stołówki szkolne</t>
  </si>
  <si>
    <t>Dotacje celowe otrzymane z budżetu państwa na realizację inwestycji i zakupów inwestycyjnych własnych gmin</t>
  </si>
  <si>
    <t>Dotacje celowe z budżetu państwa na inwestycje i zakupy inwestycyjne z zakresu administracji zleconej oraz innych zadań zleconych gminie ustawami</t>
  </si>
  <si>
    <t>Pomoc materialna dla uczniów</t>
  </si>
  <si>
    <t>Gospodarka odpadami</t>
  </si>
  <si>
    <t>Dotacje otrzymane z funduszy celowych na realizacje zadań bieżących jednostek sektora finansów publicznych</t>
  </si>
  <si>
    <t>Pozostałe zadania w zakresie kultury</t>
  </si>
  <si>
    <t xml:space="preserve">Grzywny i kary pieniężne od osób prawnych i innych jednostek organizacyjnych </t>
  </si>
  <si>
    <t>Obiekty sportowe</t>
  </si>
  <si>
    <t>KULTURA FIZYCZNA I SPORT</t>
  </si>
  <si>
    <t>POZOSTAŁE ZADANIA W ZAKRESIE POLITYKI SPOŁECZNEJ</t>
  </si>
  <si>
    <t>-</t>
  </si>
  <si>
    <t>PLAN I WYKONANIE DOCHODÓW GMINY ZA 2008 ROK</t>
  </si>
  <si>
    <t>Składki na ubezpieczenie zdrowotne opłacane za osoby pobierające niektóre świadczenia z pomocy społecznej oraz niektóre świadczenia rodzinne oraz za osoby uczestniczące w zajęciach w centrum integracji społecznej</t>
  </si>
  <si>
    <t>Środki otrzymane od pozostałych jednostek zaliczanych do sektora finansów publicznych na realizacje zadań bieżących jednostek zaliczanych do sektora finansów publicznych</t>
  </si>
  <si>
    <t>Dotacje otrzymane z funduszy celowych na finansowanie lub dofinansowanie kosztów realizacji inwestycji i zakupów inwestycyjnych jednostek sektora finansów publicznych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</si>
</sst>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 CE"/>
      <family val="0"/>
    </font>
    <font>
      <b/>
      <sz val="10"/>
      <name val="Times New Roman"/>
      <family val="1"/>
    </font>
    <font>
      <b/>
      <sz val="10"/>
      <name val="Arial CE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1" fillId="0" borderId="1" xfId="0" applyFont="1" applyBorder="1" applyAlignment="1">
      <alignment horizontal="left" vertical="top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" fillId="0" borderId="2" xfId="0" applyNumberFormat="1" applyFont="1" applyBorder="1" applyAlignment="1">
      <alignment vertical="center"/>
    </xf>
    <xf numFmtId="0" fontId="1" fillId="2" borderId="3" xfId="0" applyFont="1" applyFill="1" applyBorder="1" applyAlignment="1">
      <alignment horizontal="center" wrapText="1"/>
    </xf>
    <xf numFmtId="3" fontId="1" fillId="2" borderId="3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3" fontId="1" fillId="0" borderId="4" xfId="0" applyNumberFormat="1" applyFont="1" applyBorder="1" applyAlignment="1">
      <alignment vertical="top"/>
    </xf>
    <xf numFmtId="3" fontId="1" fillId="0" borderId="5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1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vertical="top" wrapText="1"/>
    </xf>
    <xf numFmtId="3" fontId="3" fillId="0" borderId="4" xfId="0" applyNumberFormat="1" applyFont="1" applyBorder="1" applyAlignment="1">
      <alignment vertical="top"/>
    </xf>
    <xf numFmtId="4" fontId="0" fillId="0" borderId="0" xfId="0" applyNumberFormat="1" applyAlignment="1">
      <alignment/>
    </xf>
    <xf numFmtId="4" fontId="1" fillId="0" borderId="5" xfId="0" applyNumberFormat="1" applyFont="1" applyBorder="1" applyAlignment="1">
      <alignment vertical="center"/>
    </xf>
    <xf numFmtId="4" fontId="0" fillId="0" borderId="0" xfId="0" applyNumberForma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0" xfId="0" applyBorder="1" applyAlignment="1">
      <alignment horizontal="center" vertical="top"/>
    </xf>
    <xf numFmtId="4" fontId="1" fillId="2" borderId="6" xfId="0" applyNumberFormat="1" applyFont="1" applyFill="1" applyBorder="1" applyAlignment="1">
      <alignment horizontal="center" wrapText="1"/>
    </xf>
    <xf numFmtId="4" fontId="1" fillId="0" borderId="7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top"/>
    </xf>
    <xf numFmtId="4" fontId="3" fillId="0" borderId="9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vertical="top"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" xfId="0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top"/>
    </xf>
    <xf numFmtId="3" fontId="1" fillId="2" borderId="1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4" fontId="0" fillId="0" borderId="10" xfId="0" applyNumberFormat="1" applyBorder="1" applyAlignment="1">
      <alignment vertical="top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2"/>
  <sheetViews>
    <sheetView tabSelected="1" zoomScale="200" zoomScaleNormal="200" workbookViewId="0" topLeftCell="A115">
      <selection activeCell="A3" sqref="A3:G4"/>
    </sheetView>
  </sheetViews>
  <sheetFormatPr defaultColWidth="9.00390625" defaultRowHeight="12.75"/>
  <cols>
    <col min="1" max="1" width="5.00390625" style="8" customWidth="1"/>
    <col min="2" max="2" width="6.875" style="8" customWidth="1"/>
    <col min="3" max="3" width="5.875" style="8" customWidth="1"/>
    <col min="4" max="4" width="38.00390625" style="4" customWidth="1"/>
    <col min="5" max="5" width="9.75390625" style="9" customWidth="1"/>
    <col min="6" max="6" width="13.75390625" style="31" customWidth="1"/>
    <col min="7" max="7" width="7.00390625" style="54" customWidth="1"/>
  </cols>
  <sheetData>
    <row r="1" spans="1:7" ht="12.75">
      <c r="A1" s="67" t="s">
        <v>98</v>
      </c>
      <c r="B1" s="68"/>
      <c r="C1" s="68"/>
      <c r="D1" s="68"/>
      <c r="E1" s="68"/>
      <c r="F1" s="69"/>
      <c r="G1" s="69"/>
    </row>
    <row r="2" spans="1:7" ht="12.75">
      <c r="A2" s="24"/>
      <c r="B2" s="25"/>
      <c r="C2" s="25"/>
      <c r="D2" s="66"/>
      <c r="E2" s="66"/>
      <c r="G2" s="44"/>
    </row>
    <row r="3" spans="1:7" ht="12.75">
      <c r="A3" s="70" t="s">
        <v>132</v>
      </c>
      <c r="B3" s="70"/>
      <c r="C3" s="70"/>
      <c r="D3" s="70"/>
      <c r="E3" s="71"/>
      <c r="F3" s="69"/>
      <c r="G3" s="69"/>
    </row>
    <row r="4" spans="1:7" ht="21" customHeight="1">
      <c r="A4" s="72"/>
      <c r="B4" s="72"/>
      <c r="C4" s="72"/>
      <c r="D4" s="72"/>
      <c r="E4" s="73"/>
      <c r="F4" s="74"/>
      <c r="G4" s="74"/>
    </row>
    <row r="5" spans="1:7" s="3" customFormat="1" ht="25.5" customHeight="1" thickBot="1">
      <c r="A5" s="19" t="s">
        <v>4</v>
      </c>
      <c r="B5" s="19" t="s">
        <v>0</v>
      </c>
      <c r="C5" s="19" t="s">
        <v>1</v>
      </c>
      <c r="D5" s="19" t="s">
        <v>2</v>
      </c>
      <c r="E5" s="20" t="s">
        <v>3</v>
      </c>
      <c r="F5" s="45" t="s">
        <v>102</v>
      </c>
      <c r="G5" s="59" t="s">
        <v>103</v>
      </c>
    </row>
    <row r="6" spans="1:7" s="1" customFormat="1" ht="27.75" customHeight="1" thickBot="1" thickTop="1">
      <c r="A6" s="65" t="s">
        <v>99</v>
      </c>
      <c r="B6" s="65"/>
      <c r="C6" s="65"/>
      <c r="D6" s="65"/>
      <c r="E6" s="18">
        <f>SUM(E136,E158,E39,E9,E17,E26,E36,E42,E78,E89,E115,E120,E48,E140,E143,E150)</f>
        <v>21925097</v>
      </c>
      <c r="F6" s="46">
        <f>SUM(F136,F158,F39,F9,F17,F26,F36,F42,F78,F89,F115,F120,F48,F140,F143,F150)</f>
        <v>22112249.63</v>
      </c>
      <c r="G6" s="60">
        <f>SUM(F6*100/E6)</f>
        <v>100.85360000915846</v>
      </c>
    </row>
    <row r="7" spans="1:7" s="1" customFormat="1" ht="27.75" customHeight="1" thickBot="1" thickTop="1">
      <c r="A7" s="61"/>
      <c r="B7" s="62"/>
      <c r="C7" s="62"/>
      <c r="D7" s="63" t="s">
        <v>100</v>
      </c>
      <c r="E7" s="23">
        <f>SUM(E6-E8)</f>
        <v>20162970</v>
      </c>
      <c r="F7" s="47">
        <f>SUM(F6-F8)</f>
        <v>20333793.77</v>
      </c>
      <c r="G7" s="60">
        <f aca="true" t="shared" si="0" ref="G7:G70">SUM(F7*100/E7)</f>
        <v>100.84721531599759</v>
      </c>
    </row>
    <row r="8" spans="1:7" s="1" customFormat="1" ht="27.75" customHeight="1" thickBot="1" thickTop="1">
      <c r="A8" s="61"/>
      <c r="B8" s="62"/>
      <c r="C8" s="62"/>
      <c r="D8" s="63" t="s">
        <v>101</v>
      </c>
      <c r="E8" s="23">
        <f>SUM(E12,E15,E21:E22,E124,E157,E161,E114,E98,E34)</f>
        <v>1762127</v>
      </c>
      <c r="F8" s="32">
        <f>SUM(F12,F15,F21:F22,F124,F157,F161,F114,F98,F34)</f>
        <v>1778455.8599999999</v>
      </c>
      <c r="G8" s="60">
        <f t="shared" si="0"/>
        <v>100.92665625122366</v>
      </c>
    </row>
    <row r="9" spans="1:7" s="1" customFormat="1" ht="13.5" thickTop="1">
      <c r="A9" s="26" t="s">
        <v>5</v>
      </c>
      <c r="B9" s="26"/>
      <c r="C9" s="26"/>
      <c r="D9" s="21" t="s">
        <v>28</v>
      </c>
      <c r="E9" s="22">
        <f>SUM(E10,E13)</f>
        <v>171037</v>
      </c>
      <c r="F9" s="48">
        <f>SUM(F10,F13)</f>
        <v>175976.74000000002</v>
      </c>
      <c r="G9" s="55">
        <f t="shared" si="0"/>
        <v>102.88811192899784</v>
      </c>
    </row>
    <row r="10" spans="1:7" s="1" customFormat="1" ht="24.75" customHeight="1">
      <c r="A10" s="26"/>
      <c r="B10" s="26" t="s">
        <v>104</v>
      </c>
      <c r="C10" s="26"/>
      <c r="D10" s="21" t="s">
        <v>106</v>
      </c>
      <c r="E10" s="22">
        <f>SUM(E11:E12)</f>
        <v>1189</v>
      </c>
      <c r="F10" s="48">
        <f>SUM(F11:F12)</f>
        <v>1089.1</v>
      </c>
      <c r="G10" s="56">
        <f t="shared" si="0"/>
        <v>91.59798149705634</v>
      </c>
    </row>
    <row r="11" spans="1:7" s="16" customFormat="1" ht="25.5">
      <c r="A11" s="27"/>
      <c r="B11" s="27"/>
      <c r="C11" s="27" t="s">
        <v>105</v>
      </c>
      <c r="D11" s="29" t="s">
        <v>107</v>
      </c>
      <c r="E11" s="30">
        <v>189</v>
      </c>
      <c r="F11" s="49">
        <v>189.1</v>
      </c>
      <c r="G11" s="56">
        <f t="shared" si="0"/>
        <v>100.05291005291005</v>
      </c>
    </row>
    <row r="12" spans="1:7" s="16" customFormat="1" ht="38.25">
      <c r="A12" s="27"/>
      <c r="B12" s="27"/>
      <c r="C12" s="27">
        <v>6290</v>
      </c>
      <c r="D12" s="29" t="s">
        <v>108</v>
      </c>
      <c r="E12" s="30">
        <v>1000</v>
      </c>
      <c r="F12" s="49">
        <v>900</v>
      </c>
      <c r="G12" s="56">
        <f t="shared" si="0"/>
        <v>90</v>
      </c>
    </row>
    <row r="13" spans="1:7" s="5" customFormat="1" ht="12.75">
      <c r="A13" s="10"/>
      <c r="B13" s="10" t="s">
        <v>6</v>
      </c>
      <c r="C13" s="10"/>
      <c r="D13" s="12" t="s">
        <v>29</v>
      </c>
      <c r="E13" s="11">
        <f>SUM(E14:E16)</f>
        <v>169848</v>
      </c>
      <c r="F13" s="50">
        <f>SUM(F14:F16)</f>
        <v>174887.64</v>
      </c>
      <c r="G13" s="55">
        <f t="shared" si="0"/>
        <v>102.96714709622721</v>
      </c>
    </row>
    <row r="14" spans="1:7" ht="63.75">
      <c r="A14" s="13"/>
      <c r="B14" s="13"/>
      <c r="C14" s="13" t="s">
        <v>8</v>
      </c>
      <c r="D14" s="14" t="s">
        <v>31</v>
      </c>
      <c r="E14" s="15">
        <v>4906</v>
      </c>
      <c r="F14" s="51">
        <v>4906.54</v>
      </c>
      <c r="G14" s="56">
        <f t="shared" si="0"/>
        <v>100.01100693028944</v>
      </c>
    </row>
    <row r="15" spans="1:7" ht="38.25">
      <c r="A15" s="13"/>
      <c r="B15" s="13"/>
      <c r="C15" s="13" t="s">
        <v>94</v>
      </c>
      <c r="D15" s="14" t="s">
        <v>95</v>
      </c>
      <c r="E15" s="15">
        <v>78200</v>
      </c>
      <c r="F15" s="51">
        <v>83240</v>
      </c>
      <c r="G15" s="56">
        <f t="shared" si="0"/>
        <v>106.44501278772378</v>
      </c>
    </row>
    <row r="16" spans="1:7" ht="51">
      <c r="A16" s="13"/>
      <c r="B16" s="13"/>
      <c r="C16" s="13">
        <v>2010</v>
      </c>
      <c r="D16" s="14" t="s">
        <v>36</v>
      </c>
      <c r="E16" s="15">
        <v>86742</v>
      </c>
      <c r="F16" s="51">
        <v>86741.1</v>
      </c>
      <c r="G16" s="56">
        <f t="shared" si="0"/>
        <v>99.99896244034032</v>
      </c>
    </row>
    <row r="17" spans="1:7" s="1" customFormat="1" ht="12.75">
      <c r="A17" s="10">
        <v>700</v>
      </c>
      <c r="B17" s="10"/>
      <c r="C17" s="10"/>
      <c r="D17" s="12" t="s">
        <v>32</v>
      </c>
      <c r="E17" s="11">
        <f>SUM(E18)</f>
        <v>1014800</v>
      </c>
      <c r="F17" s="50">
        <f>SUM(F18)</f>
        <v>1026554.1799999998</v>
      </c>
      <c r="G17" s="55">
        <f t="shared" si="0"/>
        <v>101.15827552227039</v>
      </c>
    </row>
    <row r="18" spans="1:7" s="1" customFormat="1" ht="12.75">
      <c r="A18" s="10"/>
      <c r="B18" s="10">
        <v>70005</v>
      </c>
      <c r="C18" s="10"/>
      <c r="D18" s="12" t="s">
        <v>86</v>
      </c>
      <c r="E18" s="11">
        <f>SUM(E19:E25)</f>
        <v>1014800</v>
      </c>
      <c r="F18" s="50">
        <f>SUM(F19:F25)</f>
        <v>1026554.1799999998</v>
      </c>
      <c r="G18" s="55">
        <f t="shared" si="0"/>
        <v>101.15827552227039</v>
      </c>
    </row>
    <row r="19" spans="1:7" ht="25.5">
      <c r="A19" s="13"/>
      <c r="B19" s="13"/>
      <c r="C19" s="13" t="s">
        <v>9</v>
      </c>
      <c r="D19" s="14" t="s">
        <v>33</v>
      </c>
      <c r="E19" s="15">
        <v>12000</v>
      </c>
      <c r="F19" s="51">
        <v>12516.76</v>
      </c>
      <c r="G19" s="56">
        <f t="shared" si="0"/>
        <v>104.30633333333333</v>
      </c>
    </row>
    <row r="20" spans="1:7" ht="63.75">
      <c r="A20" s="13"/>
      <c r="B20" s="13"/>
      <c r="C20" s="13" t="s">
        <v>8</v>
      </c>
      <c r="D20" s="14" t="s">
        <v>31</v>
      </c>
      <c r="E20" s="15">
        <v>45000</v>
      </c>
      <c r="F20" s="51">
        <v>44919.58</v>
      </c>
      <c r="G20" s="56">
        <f t="shared" si="0"/>
        <v>99.82128888888889</v>
      </c>
    </row>
    <row r="21" spans="1:7" ht="38.25">
      <c r="A21" s="13"/>
      <c r="B21" s="13"/>
      <c r="C21" s="13" t="s">
        <v>96</v>
      </c>
      <c r="D21" s="14" t="s">
        <v>97</v>
      </c>
      <c r="E21" s="15">
        <v>8300</v>
      </c>
      <c r="F21" s="51">
        <v>9196</v>
      </c>
      <c r="G21" s="56">
        <f t="shared" si="0"/>
        <v>110.79518072289157</v>
      </c>
    </row>
    <row r="22" spans="1:7" ht="38.25">
      <c r="A22" s="13"/>
      <c r="B22" s="13"/>
      <c r="C22" s="13" t="s">
        <v>94</v>
      </c>
      <c r="D22" s="14" t="s">
        <v>95</v>
      </c>
      <c r="E22" s="15">
        <v>870000</v>
      </c>
      <c r="F22" s="51">
        <v>880492.2</v>
      </c>
      <c r="G22" s="56">
        <f t="shared" si="0"/>
        <v>101.206</v>
      </c>
    </row>
    <row r="23" spans="1:7" ht="12.75">
      <c r="A23" s="13"/>
      <c r="B23" s="13"/>
      <c r="C23" s="13" t="s">
        <v>11</v>
      </c>
      <c r="D23" s="14" t="s">
        <v>39</v>
      </c>
      <c r="E23" s="15">
        <v>3500</v>
      </c>
      <c r="F23" s="51">
        <v>2552.32</v>
      </c>
      <c r="G23" s="56">
        <f t="shared" si="0"/>
        <v>72.92342857142857</v>
      </c>
    </row>
    <row r="24" spans="1:7" ht="12.75">
      <c r="A24" s="13"/>
      <c r="B24" s="13"/>
      <c r="C24" s="13" t="s">
        <v>23</v>
      </c>
      <c r="D24" s="14" t="s">
        <v>54</v>
      </c>
      <c r="E24" s="15">
        <v>500</v>
      </c>
      <c r="F24" s="51">
        <v>1377.32</v>
      </c>
      <c r="G24" s="56">
        <f t="shared" si="0"/>
        <v>275.464</v>
      </c>
    </row>
    <row r="25" spans="1:7" ht="12.75">
      <c r="A25" s="13"/>
      <c r="B25" s="13"/>
      <c r="C25" s="13" t="s">
        <v>12</v>
      </c>
      <c r="D25" s="14" t="s">
        <v>40</v>
      </c>
      <c r="E25" s="15">
        <v>75500</v>
      </c>
      <c r="F25" s="51">
        <v>75500</v>
      </c>
      <c r="G25" s="56">
        <f t="shared" si="0"/>
        <v>100</v>
      </c>
    </row>
    <row r="26" spans="1:7" s="1" customFormat="1" ht="12.75">
      <c r="A26" s="10">
        <v>750</v>
      </c>
      <c r="B26" s="10"/>
      <c r="C26" s="10"/>
      <c r="D26" s="12" t="s">
        <v>34</v>
      </c>
      <c r="E26" s="11">
        <f>SUM(E27,E30)</f>
        <v>98640</v>
      </c>
      <c r="F26" s="50">
        <f>SUM(F27,F30)</f>
        <v>100137</v>
      </c>
      <c r="G26" s="55">
        <f t="shared" si="0"/>
        <v>101.5176399026764</v>
      </c>
    </row>
    <row r="27" spans="1:7" s="1" customFormat="1" ht="12.75">
      <c r="A27" s="10"/>
      <c r="B27" s="10">
        <v>75011</v>
      </c>
      <c r="C27" s="10"/>
      <c r="D27" s="12" t="s">
        <v>35</v>
      </c>
      <c r="E27" s="11">
        <f>SUM(E28:E29)</f>
        <v>89950</v>
      </c>
      <c r="F27" s="50">
        <f>SUM(F28:F29)</f>
        <v>90090.78</v>
      </c>
      <c r="G27" s="55">
        <f t="shared" si="0"/>
        <v>100.1565091717621</v>
      </c>
    </row>
    <row r="28" spans="1:7" ht="51">
      <c r="A28" s="13"/>
      <c r="B28" s="13"/>
      <c r="C28" s="13">
        <v>2010</v>
      </c>
      <c r="D28" s="14" t="s">
        <v>36</v>
      </c>
      <c r="E28" s="15">
        <v>88700</v>
      </c>
      <c r="F28" s="51">
        <v>88700</v>
      </c>
      <c r="G28" s="56">
        <f t="shared" si="0"/>
        <v>100</v>
      </c>
    </row>
    <row r="29" spans="1:7" ht="51">
      <c r="A29" s="13"/>
      <c r="B29" s="13"/>
      <c r="C29" s="13">
        <v>2360</v>
      </c>
      <c r="D29" s="14" t="s">
        <v>37</v>
      </c>
      <c r="E29" s="15">
        <v>1250</v>
      </c>
      <c r="F29" s="51">
        <v>1390.78</v>
      </c>
      <c r="G29" s="56">
        <f t="shared" si="0"/>
        <v>111.2624</v>
      </c>
    </row>
    <row r="30" spans="1:7" s="1" customFormat="1" ht="12.75">
      <c r="A30" s="10"/>
      <c r="B30" s="10">
        <v>75023</v>
      </c>
      <c r="C30" s="10"/>
      <c r="D30" s="12" t="s">
        <v>38</v>
      </c>
      <c r="E30" s="11">
        <f>SUM(E31:E35)</f>
        <v>8690</v>
      </c>
      <c r="F30" s="50">
        <f>SUM(F31:F35)</f>
        <v>10046.220000000001</v>
      </c>
      <c r="G30" s="55">
        <f t="shared" si="0"/>
        <v>115.60667433831992</v>
      </c>
    </row>
    <row r="31" spans="1:7" ht="12.75">
      <c r="A31" s="13"/>
      <c r="B31" s="13"/>
      <c r="C31" s="13" t="s">
        <v>7</v>
      </c>
      <c r="D31" s="14" t="s">
        <v>30</v>
      </c>
      <c r="E31" s="15">
        <v>5300</v>
      </c>
      <c r="F31" s="51">
        <v>6126.16</v>
      </c>
      <c r="G31" s="56">
        <f t="shared" si="0"/>
        <v>115.58792452830188</v>
      </c>
    </row>
    <row r="32" spans="1:7" ht="63.75">
      <c r="A32" s="13"/>
      <c r="B32" s="13"/>
      <c r="C32" s="13" t="s">
        <v>8</v>
      </c>
      <c r="D32" s="14" t="s">
        <v>31</v>
      </c>
      <c r="E32" s="15">
        <v>650</v>
      </c>
      <c r="F32" s="51">
        <v>646.72</v>
      </c>
      <c r="G32" s="56">
        <f t="shared" si="0"/>
        <v>99.49538461538461</v>
      </c>
    </row>
    <row r="33" spans="1:7" ht="12.75">
      <c r="A33" s="13"/>
      <c r="B33" s="13"/>
      <c r="C33" s="13" t="s">
        <v>11</v>
      </c>
      <c r="D33" s="14" t="s">
        <v>39</v>
      </c>
      <c r="E33" s="15">
        <v>200</v>
      </c>
      <c r="F33" s="51">
        <v>138.5</v>
      </c>
      <c r="G33" s="56">
        <f t="shared" si="0"/>
        <v>69.25</v>
      </c>
    </row>
    <row r="34" spans="1:7" ht="12.75">
      <c r="A34" s="13"/>
      <c r="B34" s="13"/>
      <c r="C34" s="13" t="s">
        <v>109</v>
      </c>
      <c r="D34" s="14" t="s">
        <v>110</v>
      </c>
      <c r="E34" s="15">
        <v>640</v>
      </c>
      <c r="F34" s="51">
        <v>640</v>
      </c>
      <c r="G34" s="56">
        <f t="shared" si="0"/>
        <v>100</v>
      </c>
    </row>
    <row r="35" spans="1:7" ht="12" customHeight="1">
      <c r="A35" s="13"/>
      <c r="B35" s="13"/>
      <c r="C35" s="13" t="s">
        <v>12</v>
      </c>
      <c r="D35" s="14" t="s">
        <v>40</v>
      </c>
      <c r="E35" s="15">
        <v>1900</v>
      </c>
      <c r="F35" s="51">
        <v>2494.84</v>
      </c>
      <c r="G35" s="56">
        <f t="shared" si="0"/>
        <v>131.30736842105264</v>
      </c>
    </row>
    <row r="36" spans="1:7" s="1" customFormat="1" ht="51">
      <c r="A36" s="10">
        <v>751</v>
      </c>
      <c r="B36" s="10"/>
      <c r="C36" s="10"/>
      <c r="D36" s="12" t="s">
        <v>41</v>
      </c>
      <c r="E36" s="11">
        <f>SUM(E37)</f>
        <v>1353</v>
      </c>
      <c r="F36" s="50">
        <f>SUM(F37)</f>
        <v>1353</v>
      </c>
      <c r="G36" s="55">
        <f t="shared" si="0"/>
        <v>100</v>
      </c>
    </row>
    <row r="37" spans="1:7" s="1" customFormat="1" ht="25.5" customHeight="1">
      <c r="A37" s="10"/>
      <c r="B37" s="10">
        <v>75101</v>
      </c>
      <c r="C37" s="10"/>
      <c r="D37" s="12" t="s">
        <v>87</v>
      </c>
      <c r="E37" s="11">
        <f>SUM(E38)</f>
        <v>1353</v>
      </c>
      <c r="F37" s="50">
        <f>SUM(F38)</f>
        <v>1353</v>
      </c>
      <c r="G37" s="55">
        <f t="shared" si="0"/>
        <v>100</v>
      </c>
    </row>
    <row r="38" spans="1:7" ht="51">
      <c r="A38" s="13"/>
      <c r="B38" s="13"/>
      <c r="C38" s="13">
        <v>2010</v>
      </c>
      <c r="D38" s="14" t="s">
        <v>36</v>
      </c>
      <c r="E38" s="15">
        <v>1353</v>
      </c>
      <c r="F38" s="51">
        <v>1353</v>
      </c>
      <c r="G38" s="56">
        <f t="shared" si="0"/>
        <v>100</v>
      </c>
    </row>
    <row r="39" spans="1:7" s="5" customFormat="1" ht="12.75">
      <c r="A39" s="10">
        <v>752</v>
      </c>
      <c r="B39" s="10"/>
      <c r="C39" s="10"/>
      <c r="D39" s="12" t="s">
        <v>111</v>
      </c>
      <c r="E39" s="11">
        <f>SUM(E40)</f>
        <v>600</v>
      </c>
      <c r="F39" s="50">
        <f>SUM(F40)</f>
        <v>600</v>
      </c>
      <c r="G39" s="55">
        <f t="shared" si="0"/>
        <v>100</v>
      </c>
    </row>
    <row r="40" spans="1:7" s="5" customFormat="1" ht="12.75">
      <c r="A40" s="10"/>
      <c r="B40" s="10">
        <v>75212</v>
      </c>
      <c r="C40" s="10"/>
      <c r="D40" s="12" t="s">
        <v>112</v>
      </c>
      <c r="E40" s="11">
        <f>SUM(E41)</f>
        <v>600</v>
      </c>
      <c r="F40" s="50">
        <f>SUM(F41)</f>
        <v>600</v>
      </c>
      <c r="G40" s="55">
        <f t="shared" si="0"/>
        <v>100</v>
      </c>
    </row>
    <row r="41" spans="1:7" ht="51">
      <c r="A41" s="13"/>
      <c r="B41" s="13"/>
      <c r="C41" s="13">
        <v>2010</v>
      </c>
      <c r="D41" s="14" t="s">
        <v>36</v>
      </c>
      <c r="E41" s="15">
        <v>600</v>
      </c>
      <c r="F41" s="51">
        <v>600</v>
      </c>
      <c r="G41" s="56">
        <f t="shared" si="0"/>
        <v>100</v>
      </c>
    </row>
    <row r="42" spans="1:7" s="1" customFormat="1" ht="25.5">
      <c r="A42" s="10">
        <v>754</v>
      </c>
      <c r="B42" s="10"/>
      <c r="C42" s="10"/>
      <c r="D42" s="12" t="s">
        <v>42</v>
      </c>
      <c r="E42" s="11">
        <f>SUM(E45,E43)</f>
        <v>202400</v>
      </c>
      <c r="F42" s="50">
        <f>SUM(F45,F43)</f>
        <v>205811.16</v>
      </c>
      <c r="G42" s="55">
        <f t="shared" si="0"/>
        <v>101.6853557312253</v>
      </c>
    </row>
    <row r="43" spans="1:7" s="1" customFormat="1" ht="12.75">
      <c r="A43" s="10"/>
      <c r="B43" s="10">
        <v>75412</v>
      </c>
      <c r="C43" s="10"/>
      <c r="D43" s="12" t="s">
        <v>113</v>
      </c>
      <c r="E43" s="11">
        <f>SUM(E44)</f>
        <v>11300</v>
      </c>
      <c r="F43" s="50">
        <f>SUM(F44)</f>
        <v>11314.13</v>
      </c>
      <c r="G43" s="55">
        <f t="shared" si="0"/>
        <v>100.12504424778761</v>
      </c>
    </row>
    <row r="44" spans="1:7" s="16" customFormat="1" ht="63.75">
      <c r="A44" s="13"/>
      <c r="B44" s="13"/>
      <c r="C44" s="13" t="s">
        <v>8</v>
      </c>
      <c r="D44" s="14" t="s">
        <v>31</v>
      </c>
      <c r="E44" s="15">
        <v>11300</v>
      </c>
      <c r="F44" s="51">
        <v>11314.13</v>
      </c>
      <c r="G44" s="56">
        <f t="shared" si="0"/>
        <v>100.12504424778761</v>
      </c>
    </row>
    <row r="45" spans="1:7" s="1" customFormat="1" ht="12.75">
      <c r="A45" s="10"/>
      <c r="B45" s="10">
        <v>75416</v>
      </c>
      <c r="C45" s="10"/>
      <c r="D45" s="12" t="s">
        <v>88</v>
      </c>
      <c r="E45" s="11">
        <f>SUM(E46:E47)</f>
        <v>191100</v>
      </c>
      <c r="F45" s="50">
        <f>SUM(F46:F47)</f>
        <v>194497.03</v>
      </c>
      <c r="G45" s="55">
        <f t="shared" si="0"/>
        <v>101.77761904761904</v>
      </c>
    </row>
    <row r="46" spans="1:7" ht="25.5">
      <c r="A46" s="13"/>
      <c r="B46" s="13"/>
      <c r="C46" s="13" t="s">
        <v>13</v>
      </c>
      <c r="D46" s="14" t="s">
        <v>89</v>
      </c>
      <c r="E46" s="15">
        <v>191000</v>
      </c>
      <c r="F46" s="51">
        <v>194401.2</v>
      </c>
      <c r="G46" s="56">
        <f t="shared" si="0"/>
        <v>101.7807329842932</v>
      </c>
    </row>
    <row r="47" spans="1:7" ht="12.75">
      <c r="A47" s="13"/>
      <c r="B47" s="13"/>
      <c r="C47" s="13" t="s">
        <v>7</v>
      </c>
      <c r="D47" s="14" t="s">
        <v>58</v>
      </c>
      <c r="E47" s="15">
        <v>100</v>
      </c>
      <c r="F47" s="51">
        <v>95.83</v>
      </c>
      <c r="G47" s="56">
        <f t="shared" si="0"/>
        <v>95.83</v>
      </c>
    </row>
    <row r="48" spans="1:7" s="1" customFormat="1" ht="63.75">
      <c r="A48" s="10">
        <v>756</v>
      </c>
      <c r="B48" s="10"/>
      <c r="C48" s="10"/>
      <c r="D48" s="12" t="s">
        <v>43</v>
      </c>
      <c r="E48" s="11">
        <f>SUM(E49,E52,E59,E68,E75)</f>
        <v>9210178</v>
      </c>
      <c r="F48" s="50">
        <f>SUM(F49,F52,F59,F68,F75)</f>
        <v>9501534.35</v>
      </c>
      <c r="G48" s="55">
        <f t="shared" si="0"/>
        <v>103.16341714568382</v>
      </c>
    </row>
    <row r="49" spans="1:7" s="1" customFormat="1" ht="25.5">
      <c r="A49" s="10"/>
      <c r="B49" s="10">
        <v>75601</v>
      </c>
      <c r="C49" s="10"/>
      <c r="D49" s="12" t="s">
        <v>81</v>
      </c>
      <c r="E49" s="11">
        <f>SUM(E50:E51)</f>
        <v>4920</v>
      </c>
      <c r="F49" s="50">
        <f>SUM(F50:F51)</f>
        <v>5607.74</v>
      </c>
      <c r="G49" s="55">
        <f t="shared" si="0"/>
        <v>113.97845528455285</v>
      </c>
    </row>
    <row r="50" spans="1:7" ht="38.25">
      <c r="A50" s="13"/>
      <c r="B50" s="13"/>
      <c r="C50" s="13" t="s">
        <v>14</v>
      </c>
      <c r="D50" s="14" t="s">
        <v>44</v>
      </c>
      <c r="E50" s="15">
        <v>4720</v>
      </c>
      <c r="F50" s="51">
        <v>5402.74</v>
      </c>
      <c r="G50" s="56">
        <f t="shared" si="0"/>
        <v>114.46483050847458</v>
      </c>
    </row>
    <row r="51" spans="1:7" ht="25.5">
      <c r="A51" s="13"/>
      <c r="B51" s="13"/>
      <c r="C51" s="13" t="s">
        <v>10</v>
      </c>
      <c r="D51" s="14" t="s">
        <v>82</v>
      </c>
      <c r="E51" s="15">
        <v>200</v>
      </c>
      <c r="F51" s="51">
        <v>205</v>
      </c>
      <c r="G51" s="56">
        <f t="shared" si="0"/>
        <v>102.5</v>
      </c>
    </row>
    <row r="52" spans="1:7" s="1" customFormat="1" ht="51">
      <c r="A52" s="10"/>
      <c r="B52" s="10">
        <v>75615</v>
      </c>
      <c r="C52" s="10"/>
      <c r="D52" s="12" t="s">
        <v>45</v>
      </c>
      <c r="E52" s="11">
        <f>SUM(E53:E58)</f>
        <v>4709000</v>
      </c>
      <c r="F52" s="50">
        <f>SUM(F53:F58)</f>
        <v>4722426.03</v>
      </c>
      <c r="G52" s="55">
        <f t="shared" si="0"/>
        <v>100.28511424930983</v>
      </c>
    </row>
    <row r="53" spans="1:7" ht="12.75">
      <c r="A53" s="13"/>
      <c r="B53" s="13"/>
      <c r="C53" s="13" t="s">
        <v>15</v>
      </c>
      <c r="D53" s="14" t="s">
        <v>46</v>
      </c>
      <c r="E53" s="15">
        <v>3400000</v>
      </c>
      <c r="F53" s="51">
        <v>3408214.03</v>
      </c>
      <c r="G53" s="56">
        <f t="shared" si="0"/>
        <v>100.24158911764705</v>
      </c>
    </row>
    <row r="54" spans="1:7" ht="12.75">
      <c r="A54" s="13"/>
      <c r="B54" s="13"/>
      <c r="C54" s="13" t="s">
        <v>16</v>
      </c>
      <c r="D54" s="14" t="s">
        <v>47</v>
      </c>
      <c r="E54" s="15">
        <v>96000</v>
      </c>
      <c r="F54" s="51">
        <v>95688.45</v>
      </c>
      <c r="G54" s="56">
        <f t="shared" si="0"/>
        <v>99.67546875</v>
      </c>
    </row>
    <row r="55" spans="1:7" ht="12.75">
      <c r="A55" s="13"/>
      <c r="B55" s="13"/>
      <c r="C55" s="13" t="s">
        <v>17</v>
      </c>
      <c r="D55" s="14" t="s">
        <v>48</v>
      </c>
      <c r="E55" s="15">
        <v>340000</v>
      </c>
      <c r="F55" s="51">
        <v>341383.7</v>
      </c>
      <c r="G55" s="56">
        <f t="shared" si="0"/>
        <v>100.4069705882353</v>
      </c>
    </row>
    <row r="56" spans="1:7" ht="12.75">
      <c r="A56" s="13"/>
      <c r="B56" s="13"/>
      <c r="C56" s="13" t="s">
        <v>18</v>
      </c>
      <c r="D56" s="14" t="s">
        <v>49</v>
      </c>
      <c r="E56" s="15">
        <v>860000</v>
      </c>
      <c r="F56" s="51">
        <v>859562.2</v>
      </c>
      <c r="G56" s="56">
        <f t="shared" si="0"/>
        <v>99.94909302325581</v>
      </c>
    </row>
    <row r="57" spans="1:7" ht="12.75">
      <c r="A57" s="13"/>
      <c r="B57" s="13"/>
      <c r="C57" s="13" t="s">
        <v>19</v>
      </c>
      <c r="D57" s="14" t="s">
        <v>53</v>
      </c>
      <c r="E57" s="15">
        <v>1000</v>
      </c>
      <c r="F57" s="51">
        <v>6168</v>
      </c>
      <c r="G57" s="56">
        <f t="shared" si="0"/>
        <v>616.8</v>
      </c>
    </row>
    <row r="58" spans="1:7" ht="25.5">
      <c r="A58" s="13"/>
      <c r="B58" s="13"/>
      <c r="C58" s="13" t="s">
        <v>10</v>
      </c>
      <c r="D58" s="14" t="s">
        <v>82</v>
      </c>
      <c r="E58" s="15">
        <v>12000</v>
      </c>
      <c r="F58" s="51">
        <v>11409.65</v>
      </c>
      <c r="G58" s="56">
        <f t="shared" si="0"/>
        <v>95.08041666666666</v>
      </c>
    </row>
    <row r="59" spans="1:7" s="1" customFormat="1" ht="51">
      <c r="A59" s="10"/>
      <c r="B59" s="10">
        <v>75616</v>
      </c>
      <c r="C59" s="10"/>
      <c r="D59" s="12" t="s">
        <v>50</v>
      </c>
      <c r="E59" s="11">
        <f>SUM(E60:E67)</f>
        <v>1431021</v>
      </c>
      <c r="F59" s="50">
        <f>SUM(F60:F67)</f>
        <v>1504494.8199999998</v>
      </c>
      <c r="G59" s="55">
        <f t="shared" si="0"/>
        <v>105.1343635068947</v>
      </c>
    </row>
    <row r="60" spans="1:7" ht="12.75">
      <c r="A60" s="13"/>
      <c r="B60" s="13"/>
      <c r="C60" s="13" t="s">
        <v>15</v>
      </c>
      <c r="D60" s="14" t="s">
        <v>46</v>
      </c>
      <c r="E60" s="15">
        <v>680000</v>
      </c>
      <c r="F60" s="51">
        <v>681623.2</v>
      </c>
      <c r="G60" s="56">
        <f t="shared" si="0"/>
        <v>100.23870588235295</v>
      </c>
    </row>
    <row r="61" spans="1:7" ht="12.75">
      <c r="A61" s="13"/>
      <c r="B61" s="13"/>
      <c r="C61" s="13" t="s">
        <v>16</v>
      </c>
      <c r="D61" s="14" t="s">
        <v>47</v>
      </c>
      <c r="E61" s="15">
        <v>380000</v>
      </c>
      <c r="F61" s="51">
        <v>365752.63</v>
      </c>
      <c r="G61" s="56">
        <f t="shared" si="0"/>
        <v>96.25069210526316</v>
      </c>
    </row>
    <row r="62" spans="1:7" ht="12.75">
      <c r="A62" s="13"/>
      <c r="B62" s="13"/>
      <c r="C62" s="13" t="s">
        <v>17</v>
      </c>
      <c r="D62" s="14" t="s">
        <v>48</v>
      </c>
      <c r="E62" s="15">
        <v>2700</v>
      </c>
      <c r="F62" s="51">
        <v>2696.7</v>
      </c>
      <c r="G62" s="56">
        <f t="shared" si="0"/>
        <v>99.87777777777778</v>
      </c>
    </row>
    <row r="63" spans="1:7" ht="12.75">
      <c r="A63" s="13"/>
      <c r="B63" s="13"/>
      <c r="C63" s="13" t="s">
        <v>18</v>
      </c>
      <c r="D63" s="14" t="s">
        <v>49</v>
      </c>
      <c r="E63" s="15">
        <v>78000</v>
      </c>
      <c r="F63" s="51">
        <v>80696.12</v>
      </c>
      <c r="G63" s="56">
        <f t="shared" si="0"/>
        <v>103.4565641025641</v>
      </c>
    </row>
    <row r="64" spans="1:7" ht="12.75">
      <c r="A64" s="13"/>
      <c r="B64" s="13"/>
      <c r="C64" s="13" t="s">
        <v>20</v>
      </c>
      <c r="D64" s="14" t="s">
        <v>51</v>
      </c>
      <c r="E64" s="15">
        <v>18200</v>
      </c>
      <c r="F64" s="51">
        <v>20138</v>
      </c>
      <c r="G64" s="56">
        <f t="shared" si="0"/>
        <v>110.64835164835165</v>
      </c>
    </row>
    <row r="65" spans="1:7" ht="12.75">
      <c r="A65" s="13"/>
      <c r="B65" s="13"/>
      <c r="C65" s="13" t="s">
        <v>22</v>
      </c>
      <c r="D65" s="14" t="s">
        <v>52</v>
      </c>
      <c r="E65" s="15">
        <v>33000</v>
      </c>
      <c r="F65" s="51">
        <v>34131.25</v>
      </c>
      <c r="G65" s="56">
        <f t="shared" si="0"/>
        <v>103.4280303030303</v>
      </c>
    </row>
    <row r="66" spans="1:7" ht="12.75">
      <c r="A66" s="13"/>
      <c r="B66" s="13"/>
      <c r="C66" s="13" t="s">
        <v>19</v>
      </c>
      <c r="D66" s="14" t="s">
        <v>53</v>
      </c>
      <c r="E66" s="15">
        <v>224221</v>
      </c>
      <c r="F66" s="51">
        <v>303490.16</v>
      </c>
      <c r="G66" s="56">
        <f t="shared" si="0"/>
        <v>135.3531381984738</v>
      </c>
    </row>
    <row r="67" spans="1:7" ht="25.5">
      <c r="A67" s="13"/>
      <c r="B67" s="13"/>
      <c r="C67" s="13" t="s">
        <v>10</v>
      </c>
      <c r="D67" s="14" t="s">
        <v>82</v>
      </c>
      <c r="E67" s="15">
        <v>14900</v>
      </c>
      <c r="F67" s="51">
        <v>15966.76</v>
      </c>
      <c r="G67" s="56">
        <f t="shared" si="0"/>
        <v>107.15946308724833</v>
      </c>
    </row>
    <row r="68" spans="1:7" s="1" customFormat="1" ht="38.25">
      <c r="A68" s="10"/>
      <c r="B68" s="10">
        <v>75618</v>
      </c>
      <c r="C68" s="10"/>
      <c r="D68" s="12" t="s">
        <v>55</v>
      </c>
      <c r="E68" s="11">
        <f>SUM(E69:E74)</f>
        <v>206520</v>
      </c>
      <c r="F68" s="50">
        <f>SUM(F69:F74)</f>
        <v>210152.37999999998</v>
      </c>
      <c r="G68" s="55">
        <f t="shared" si="0"/>
        <v>101.7588514429595</v>
      </c>
    </row>
    <row r="69" spans="1:7" ht="12.75">
      <c r="A69" s="13"/>
      <c r="B69" s="13"/>
      <c r="C69" s="13" t="s">
        <v>24</v>
      </c>
      <c r="D69" s="14" t="s">
        <v>56</v>
      </c>
      <c r="E69" s="15">
        <v>27000</v>
      </c>
      <c r="F69" s="51">
        <v>28752</v>
      </c>
      <c r="G69" s="56">
        <f t="shared" si="0"/>
        <v>106.4888888888889</v>
      </c>
    </row>
    <row r="70" spans="1:7" ht="12.75">
      <c r="A70" s="13"/>
      <c r="B70" s="13"/>
      <c r="C70" s="13" t="s">
        <v>25</v>
      </c>
      <c r="D70" s="14" t="s">
        <v>57</v>
      </c>
      <c r="E70" s="15">
        <v>52520</v>
      </c>
      <c r="F70" s="51">
        <v>52525.8</v>
      </c>
      <c r="G70" s="56">
        <f t="shared" si="0"/>
        <v>100.01104341203352</v>
      </c>
    </row>
    <row r="71" spans="1:7" ht="25.5">
      <c r="A71" s="13"/>
      <c r="B71" s="13"/>
      <c r="C71" s="13" t="s">
        <v>21</v>
      </c>
      <c r="D71" s="14" t="s">
        <v>90</v>
      </c>
      <c r="E71" s="15">
        <v>114000</v>
      </c>
      <c r="F71" s="51">
        <v>115884.37</v>
      </c>
      <c r="G71" s="56">
        <f aca="true" t="shared" si="1" ref="G71:G134">SUM(F71*100/E71)</f>
        <v>101.65295614035088</v>
      </c>
    </row>
    <row r="72" spans="1:7" ht="38.25">
      <c r="A72" s="13"/>
      <c r="B72" s="13"/>
      <c r="C72" s="13" t="s">
        <v>83</v>
      </c>
      <c r="D72" s="14" t="s">
        <v>91</v>
      </c>
      <c r="E72" s="15">
        <v>12000</v>
      </c>
      <c r="F72" s="51">
        <v>12142.19</v>
      </c>
      <c r="G72" s="56">
        <f t="shared" si="1"/>
        <v>101.18491666666667</v>
      </c>
    </row>
    <row r="73" spans="1:7" ht="12.75">
      <c r="A73" s="13"/>
      <c r="B73" s="13"/>
      <c r="C73" s="13" t="s">
        <v>114</v>
      </c>
      <c r="D73" s="14" t="s">
        <v>115</v>
      </c>
      <c r="E73" s="15">
        <v>500</v>
      </c>
      <c r="F73" s="51">
        <v>422</v>
      </c>
      <c r="G73" s="56">
        <f t="shared" si="1"/>
        <v>84.4</v>
      </c>
    </row>
    <row r="74" spans="1:7" ht="12.75">
      <c r="A74" s="13"/>
      <c r="B74" s="13"/>
      <c r="C74" s="13" t="s">
        <v>7</v>
      </c>
      <c r="D74" s="14" t="s">
        <v>58</v>
      </c>
      <c r="E74" s="15">
        <v>500</v>
      </c>
      <c r="F74" s="51">
        <v>426.02</v>
      </c>
      <c r="G74" s="56">
        <f t="shared" si="1"/>
        <v>85.204</v>
      </c>
    </row>
    <row r="75" spans="1:7" s="1" customFormat="1" ht="25.5">
      <c r="A75" s="10"/>
      <c r="B75" s="10">
        <v>75621</v>
      </c>
      <c r="C75" s="10"/>
      <c r="D75" s="12" t="s">
        <v>59</v>
      </c>
      <c r="E75" s="11">
        <f>SUM(E76:E77)</f>
        <v>2858717</v>
      </c>
      <c r="F75" s="50">
        <f>SUM(F76:F77)</f>
        <v>3058853.38</v>
      </c>
      <c r="G75" s="55">
        <f t="shared" si="1"/>
        <v>107.00091614524978</v>
      </c>
    </row>
    <row r="76" spans="1:7" ht="12.75">
      <c r="A76" s="13"/>
      <c r="B76" s="13"/>
      <c r="C76" s="13" t="s">
        <v>26</v>
      </c>
      <c r="D76" s="14" t="s">
        <v>60</v>
      </c>
      <c r="E76" s="15">
        <v>2713717</v>
      </c>
      <c r="F76" s="51">
        <v>2920754</v>
      </c>
      <c r="G76" s="56">
        <f t="shared" si="1"/>
        <v>107.62927748177131</v>
      </c>
    </row>
    <row r="77" spans="1:7" ht="12.75">
      <c r="A77" s="13"/>
      <c r="B77" s="13"/>
      <c r="C77" s="13" t="s">
        <v>27</v>
      </c>
      <c r="D77" s="14" t="s">
        <v>61</v>
      </c>
      <c r="E77" s="15">
        <v>145000</v>
      </c>
      <c r="F77" s="51">
        <v>138099.38</v>
      </c>
      <c r="G77" s="56">
        <f t="shared" si="1"/>
        <v>95.24095172413793</v>
      </c>
    </row>
    <row r="78" spans="1:7" s="1" customFormat="1" ht="12.75">
      <c r="A78" s="10">
        <v>758</v>
      </c>
      <c r="B78" s="10"/>
      <c r="C78" s="10"/>
      <c r="D78" s="12" t="s">
        <v>62</v>
      </c>
      <c r="E78" s="11">
        <f>SUM(E87,E79,E81,E83)</f>
        <v>6140315</v>
      </c>
      <c r="F78" s="50">
        <f>SUM(F87,F79,F81,F83)</f>
        <v>6141537.62</v>
      </c>
      <c r="G78" s="55">
        <f t="shared" si="1"/>
        <v>100.01991135633921</v>
      </c>
    </row>
    <row r="79" spans="1:7" s="1" customFormat="1" ht="25.5">
      <c r="A79" s="10"/>
      <c r="B79" s="10">
        <v>75801</v>
      </c>
      <c r="C79" s="10"/>
      <c r="D79" s="12" t="s">
        <v>63</v>
      </c>
      <c r="E79" s="11">
        <f>SUM(E80)</f>
        <v>4913256</v>
      </c>
      <c r="F79" s="50">
        <f>SUM(F80)</f>
        <v>4913256</v>
      </c>
      <c r="G79" s="55">
        <f t="shared" si="1"/>
        <v>100</v>
      </c>
    </row>
    <row r="80" spans="1:7" ht="12.75">
      <c r="A80" s="13"/>
      <c r="B80" s="13"/>
      <c r="C80" s="13">
        <v>2920</v>
      </c>
      <c r="D80" s="14" t="s">
        <v>67</v>
      </c>
      <c r="E80" s="15">
        <v>4913256</v>
      </c>
      <c r="F80" s="51">
        <v>4913256</v>
      </c>
      <c r="G80" s="56">
        <f t="shared" si="1"/>
        <v>100</v>
      </c>
    </row>
    <row r="81" spans="1:7" s="1" customFormat="1" ht="25.5">
      <c r="A81" s="10"/>
      <c r="B81" s="10">
        <v>75807</v>
      </c>
      <c r="C81" s="10"/>
      <c r="D81" s="12" t="s">
        <v>64</v>
      </c>
      <c r="E81" s="11">
        <f>SUM(E82)</f>
        <v>1064405</v>
      </c>
      <c r="F81" s="50">
        <f>SUM(F82)</f>
        <v>1064405</v>
      </c>
      <c r="G81" s="55">
        <f t="shared" si="1"/>
        <v>100</v>
      </c>
    </row>
    <row r="82" spans="1:7" ht="12.75">
      <c r="A82" s="13"/>
      <c r="B82" s="13"/>
      <c r="C82" s="13">
        <v>2920</v>
      </c>
      <c r="D82" s="14" t="s">
        <v>67</v>
      </c>
      <c r="E82" s="15">
        <v>1064405</v>
      </c>
      <c r="F82" s="51">
        <v>1064405</v>
      </c>
      <c r="G82" s="56">
        <f t="shared" si="1"/>
        <v>100</v>
      </c>
    </row>
    <row r="83" spans="1:7" s="1" customFormat="1" ht="12" customHeight="1">
      <c r="A83" s="10"/>
      <c r="B83" s="10">
        <v>75814</v>
      </c>
      <c r="C83" s="10"/>
      <c r="D83" s="12" t="s">
        <v>65</v>
      </c>
      <c r="E83" s="11">
        <f>SUM(E84:E86)</f>
        <v>95600</v>
      </c>
      <c r="F83" s="50">
        <f>SUM(F84:F86)</f>
        <v>96822.62</v>
      </c>
      <c r="G83" s="55">
        <f t="shared" si="1"/>
        <v>101.27889121338912</v>
      </c>
    </row>
    <row r="84" spans="1:7" s="16" customFormat="1" ht="24.75" customHeight="1">
      <c r="A84" s="13"/>
      <c r="B84" s="13"/>
      <c r="C84" s="13" t="s">
        <v>116</v>
      </c>
      <c r="D84" s="14" t="s">
        <v>117</v>
      </c>
      <c r="E84" s="15">
        <v>0</v>
      </c>
      <c r="F84" s="51">
        <v>2.39</v>
      </c>
      <c r="G84" s="56" t="s">
        <v>131</v>
      </c>
    </row>
    <row r="85" spans="1:7" ht="12.75">
      <c r="A85" s="13"/>
      <c r="B85" s="13"/>
      <c r="C85" s="13" t="s">
        <v>23</v>
      </c>
      <c r="D85" s="14" t="s">
        <v>54</v>
      </c>
      <c r="E85" s="15">
        <v>89800</v>
      </c>
      <c r="F85" s="51">
        <v>91042.2</v>
      </c>
      <c r="G85" s="56">
        <f t="shared" si="1"/>
        <v>101.38329621380846</v>
      </c>
    </row>
    <row r="86" spans="1:7" ht="12.75">
      <c r="A86" s="13"/>
      <c r="B86" s="13"/>
      <c r="C86" s="13" t="s">
        <v>12</v>
      </c>
      <c r="D86" s="14" t="s">
        <v>40</v>
      </c>
      <c r="E86" s="15">
        <v>5800</v>
      </c>
      <c r="F86" s="51">
        <v>5778.03</v>
      </c>
      <c r="G86" s="56">
        <f t="shared" si="1"/>
        <v>99.62120689655173</v>
      </c>
    </row>
    <row r="87" spans="1:7" s="1" customFormat="1" ht="25.5">
      <c r="A87" s="10"/>
      <c r="B87" s="10">
        <v>75831</v>
      </c>
      <c r="C87" s="10"/>
      <c r="D87" s="12" t="s">
        <v>66</v>
      </c>
      <c r="E87" s="11">
        <f>SUM(E88)</f>
        <v>67054</v>
      </c>
      <c r="F87" s="50">
        <f>SUM(F88)</f>
        <v>67054</v>
      </c>
      <c r="G87" s="55">
        <f t="shared" si="1"/>
        <v>100</v>
      </c>
    </row>
    <row r="88" spans="1:7" ht="12.75">
      <c r="A88" s="13"/>
      <c r="B88" s="13"/>
      <c r="C88" s="13">
        <v>2920</v>
      </c>
      <c r="D88" s="14" t="s">
        <v>67</v>
      </c>
      <c r="E88" s="15">
        <v>67054</v>
      </c>
      <c r="F88" s="51">
        <v>67054</v>
      </c>
      <c r="G88" s="56">
        <f t="shared" si="1"/>
        <v>100</v>
      </c>
    </row>
    <row r="89" spans="1:7" s="1" customFormat="1" ht="12.75">
      <c r="A89" s="10">
        <v>801</v>
      </c>
      <c r="B89" s="10"/>
      <c r="C89" s="10"/>
      <c r="D89" s="12" t="s">
        <v>68</v>
      </c>
      <c r="E89" s="11">
        <f>SUM(E90,E108,E99,E106,E110)</f>
        <v>960580</v>
      </c>
      <c r="F89" s="50">
        <f>SUM(F90,F108,F99,F106,F110)</f>
        <v>952627.29</v>
      </c>
      <c r="G89" s="55">
        <f t="shared" si="1"/>
        <v>99.17209290220492</v>
      </c>
    </row>
    <row r="90" spans="1:7" s="1" customFormat="1" ht="12.75">
      <c r="A90" s="10"/>
      <c r="B90" s="10">
        <v>80101</v>
      </c>
      <c r="C90" s="10"/>
      <c r="D90" s="12" t="s">
        <v>69</v>
      </c>
      <c r="E90" s="11">
        <f>SUM(E91:E98)</f>
        <v>646312</v>
      </c>
      <c r="F90" s="50">
        <f>SUM(F91:F98)</f>
        <v>625761.34</v>
      </c>
      <c r="G90" s="55">
        <f t="shared" si="1"/>
        <v>96.82031897906893</v>
      </c>
    </row>
    <row r="91" spans="1:7" s="16" customFormat="1" ht="12.75">
      <c r="A91" s="13"/>
      <c r="B91" s="13"/>
      <c r="C91" s="13" t="s">
        <v>7</v>
      </c>
      <c r="D91" s="14" t="s">
        <v>58</v>
      </c>
      <c r="E91" s="15">
        <v>0</v>
      </c>
      <c r="F91" s="51">
        <v>52</v>
      </c>
      <c r="G91" s="55" t="s">
        <v>131</v>
      </c>
    </row>
    <row r="92" spans="1:7" s="16" customFormat="1" ht="12.75">
      <c r="A92" s="13"/>
      <c r="B92" s="13"/>
      <c r="C92" s="13" t="s">
        <v>12</v>
      </c>
      <c r="D92" s="34" t="s">
        <v>40</v>
      </c>
      <c r="E92" s="15">
        <v>14353</v>
      </c>
      <c r="F92" s="51">
        <v>14352.97</v>
      </c>
      <c r="G92" s="56">
        <f t="shared" si="1"/>
        <v>99.99979098446317</v>
      </c>
    </row>
    <row r="93" spans="1:7" s="16" customFormat="1" ht="24" customHeight="1">
      <c r="A93" s="13"/>
      <c r="B93" s="13"/>
      <c r="C93" s="13">
        <v>2008</v>
      </c>
      <c r="D93" s="35" t="s">
        <v>119</v>
      </c>
      <c r="E93" s="15">
        <v>42254</v>
      </c>
      <c r="F93" s="51">
        <v>42254</v>
      </c>
      <c r="G93" s="56">
        <f t="shared" si="1"/>
        <v>100</v>
      </c>
    </row>
    <row r="94" spans="1:7" s="16" customFormat="1" ht="25.5">
      <c r="A94" s="13"/>
      <c r="B94" s="13"/>
      <c r="C94" s="13">
        <v>2009</v>
      </c>
      <c r="D94" s="35" t="s">
        <v>119</v>
      </c>
      <c r="E94" s="15">
        <v>7456</v>
      </c>
      <c r="F94" s="51">
        <v>7456</v>
      </c>
      <c r="G94" s="56">
        <f t="shared" si="1"/>
        <v>100</v>
      </c>
    </row>
    <row r="95" spans="1:7" s="16" customFormat="1" ht="38.25">
      <c r="A95" s="13"/>
      <c r="B95" s="13"/>
      <c r="C95" s="13">
        <v>2030</v>
      </c>
      <c r="D95" s="34" t="s">
        <v>118</v>
      </c>
      <c r="E95" s="15">
        <v>36190</v>
      </c>
      <c r="F95" s="51">
        <v>15587.49</v>
      </c>
      <c r="G95" s="56">
        <f t="shared" si="1"/>
        <v>43.07126277977342</v>
      </c>
    </row>
    <row r="96" spans="1:7" s="16" customFormat="1" ht="38.25">
      <c r="A96" s="13"/>
      <c r="B96" s="13"/>
      <c r="C96" s="13">
        <v>2708</v>
      </c>
      <c r="D96" s="14" t="s">
        <v>92</v>
      </c>
      <c r="E96" s="15">
        <v>39569</v>
      </c>
      <c r="F96" s="51">
        <v>39568.37</v>
      </c>
      <c r="G96" s="56">
        <f t="shared" si="1"/>
        <v>99.99840784452476</v>
      </c>
    </row>
    <row r="97" spans="1:7" ht="38.25">
      <c r="A97" s="13"/>
      <c r="B97" s="13"/>
      <c r="C97" s="13">
        <v>2709</v>
      </c>
      <c r="D97" s="14" t="s">
        <v>92</v>
      </c>
      <c r="E97" s="15">
        <v>13903</v>
      </c>
      <c r="F97" s="51">
        <v>13902.85</v>
      </c>
      <c r="G97" s="56">
        <f t="shared" si="1"/>
        <v>99.9989210961663</v>
      </c>
    </row>
    <row r="98" spans="1:7" ht="38.25">
      <c r="A98" s="13"/>
      <c r="B98" s="13"/>
      <c r="C98" s="13">
        <v>6298</v>
      </c>
      <c r="D98" s="14" t="s">
        <v>108</v>
      </c>
      <c r="E98" s="15">
        <v>492587</v>
      </c>
      <c r="F98" s="51">
        <v>492587.66</v>
      </c>
      <c r="G98" s="56">
        <f t="shared" si="1"/>
        <v>100.0001339864836</v>
      </c>
    </row>
    <row r="99" spans="1:7" s="5" customFormat="1" ht="12.75">
      <c r="A99" s="10"/>
      <c r="B99" s="10">
        <v>80110</v>
      </c>
      <c r="C99" s="10"/>
      <c r="D99" s="12" t="s">
        <v>93</v>
      </c>
      <c r="E99" s="11">
        <f>SUM(E100:E105)</f>
        <v>41335</v>
      </c>
      <c r="F99" s="50">
        <f>SUM(F100:F105)</f>
        <v>41657.6</v>
      </c>
      <c r="G99" s="57">
        <f t="shared" si="1"/>
        <v>100.78045240111285</v>
      </c>
    </row>
    <row r="100" spans="1:7" s="17" customFormat="1" ht="63.75">
      <c r="A100" s="13"/>
      <c r="B100" s="13"/>
      <c r="C100" s="13" t="s">
        <v>8</v>
      </c>
      <c r="D100" s="14" t="s">
        <v>31</v>
      </c>
      <c r="E100" s="15">
        <v>800</v>
      </c>
      <c r="F100" s="51">
        <v>1122</v>
      </c>
      <c r="G100" s="56">
        <f t="shared" si="1"/>
        <v>140.25</v>
      </c>
    </row>
    <row r="101" spans="1:7" s="17" customFormat="1" ht="25.5">
      <c r="A101" s="13"/>
      <c r="B101" s="13"/>
      <c r="C101" s="13">
        <v>2008</v>
      </c>
      <c r="D101" s="35" t="s">
        <v>119</v>
      </c>
      <c r="E101" s="15">
        <v>23741</v>
      </c>
      <c r="F101" s="51">
        <v>23741</v>
      </c>
      <c r="G101" s="56">
        <f t="shared" si="1"/>
        <v>100</v>
      </c>
    </row>
    <row r="102" spans="1:7" s="17" customFormat="1" ht="25.5">
      <c r="A102" s="13"/>
      <c r="B102" s="13"/>
      <c r="C102" s="13">
        <v>2009</v>
      </c>
      <c r="D102" s="35" t="s">
        <v>119</v>
      </c>
      <c r="E102" s="15">
        <v>4189</v>
      </c>
      <c r="F102" s="51">
        <v>4189</v>
      </c>
      <c r="G102" s="56">
        <f t="shared" si="1"/>
        <v>100</v>
      </c>
    </row>
    <row r="103" spans="1:7" s="17" customFormat="1" ht="38.25">
      <c r="A103" s="13"/>
      <c r="B103" s="13"/>
      <c r="C103" s="13">
        <v>2700</v>
      </c>
      <c r="D103" s="14" t="s">
        <v>92</v>
      </c>
      <c r="E103" s="15">
        <v>7000</v>
      </c>
      <c r="F103" s="51">
        <v>7000</v>
      </c>
      <c r="G103" s="56">
        <f t="shared" si="1"/>
        <v>100</v>
      </c>
    </row>
    <row r="104" spans="1:7" ht="38.25">
      <c r="A104" s="13"/>
      <c r="B104" s="13"/>
      <c r="C104" s="13">
        <v>2708</v>
      </c>
      <c r="D104" s="14" t="s">
        <v>92</v>
      </c>
      <c r="E104" s="15">
        <v>4203</v>
      </c>
      <c r="F104" s="51">
        <v>4204.2</v>
      </c>
      <c r="G104" s="56">
        <f t="shared" si="1"/>
        <v>100.02855103497502</v>
      </c>
    </row>
    <row r="105" spans="1:7" ht="38.25">
      <c r="A105" s="13"/>
      <c r="B105" s="13"/>
      <c r="C105" s="13">
        <v>2709</v>
      </c>
      <c r="D105" s="14" t="s">
        <v>92</v>
      </c>
      <c r="E105" s="15">
        <v>1402</v>
      </c>
      <c r="F105" s="51">
        <v>1401.4</v>
      </c>
      <c r="G105" s="56">
        <f t="shared" si="1"/>
        <v>99.95720399429386</v>
      </c>
    </row>
    <row r="106" spans="1:7" s="1" customFormat="1" ht="12.75">
      <c r="A106" s="10"/>
      <c r="B106" s="10">
        <v>80113</v>
      </c>
      <c r="C106" s="10"/>
      <c r="D106" s="12" t="s">
        <v>70</v>
      </c>
      <c r="E106" s="11">
        <f>SUM(E107)</f>
        <v>21600</v>
      </c>
      <c r="F106" s="50">
        <f>SUM(F107)</f>
        <v>23796</v>
      </c>
      <c r="G106" s="55">
        <f t="shared" si="1"/>
        <v>110.16666666666667</v>
      </c>
    </row>
    <row r="107" spans="1:7" ht="88.5" customHeight="1">
      <c r="A107" s="13"/>
      <c r="B107" s="13"/>
      <c r="C107" s="13" t="s">
        <v>8</v>
      </c>
      <c r="D107" s="14" t="s">
        <v>31</v>
      </c>
      <c r="E107" s="15">
        <v>21600</v>
      </c>
      <c r="F107" s="51">
        <v>23796</v>
      </c>
      <c r="G107" s="56">
        <f t="shared" si="1"/>
        <v>110.16666666666667</v>
      </c>
    </row>
    <row r="108" spans="1:7" s="5" customFormat="1" ht="12.75" customHeight="1">
      <c r="A108" s="10"/>
      <c r="B108" s="10">
        <v>80148</v>
      </c>
      <c r="C108" s="10"/>
      <c r="D108" s="12" t="s">
        <v>120</v>
      </c>
      <c r="E108" s="11">
        <f>SUM(E109)</f>
        <v>142420</v>
      </c>
      <c r="F108" s="50">
        <f>SUM(F109)</f>
        <v>152874.7</v>
      </c>
      <c r="G108" s="55">
        <f t="shared" si="1"/>
        <v>107.34075270327203</v>
      </c>
    </row>
    <row r="109" spans="1:7" ht="14.25" customHeight="1">
      <c r="A109" s="13"/>
      <c r="B109" s="13"/>
      <c r="C109" s="13" t="s">
        <v>11</v>
      </c>
      <c r="D109" s="14" t="s">
        <v>39</v>
      </c>
      <c r="E109" s="15">
        <v>142420</v>
      </c>
      <c r="F109" s="51">
        <v>152874.7</v>
      </c>
      <c r="G109" s="56">
        <f t="shared" si="1"/>
        <v>107.34075270327203</v>
      </c>
    </row>
    <row r="110" spans="1:7" s="5" customFormat="1" ht="12.75" customHeight="1">
      <c r="A110" s="10"/>
      <c r="B110" s="10">
        <v>80195</v>
      </c>
      <c r="C110" s="10"/>
      <c r="D110" s="12" t="s">
        <v>29</v>
      </c>
      <c r="E110" s="11">
        <f>SUM(E111:E114)</f>
        <v>108913</v>
      </c>
      <c r="F110" s="50">
        <f>SUM(F111:F114)</f>
        <v>108537.65</v>
      </c>
      <c r="G110" s="55">
        <f t="shared" si="1"/>
        <v>99.65536712789107</v>
      </c>
    </row>
    <row r="111" spans="1:7" s="17" customFormat="1" ht="45" customHeight="1">
      <c r="A111" s="13"/>
      <c r="B111" s="13"/>
      <c r="C111" s="13">
        <v>2030</v>
      </c>
      <c r="D111" s="34" t="s">
        <v>118</v>
      </c>
      <c r="E111" s="15">
        <v>52305</v>
      </c>
      <c r="F111" s="51">
        <v>52305</v>
      </c>
      <c r="G111" s="56">
        <f t="shared" si="1"/>
        <v>100</v>
      </c>
    </row>
    <row r="112" spans="1:7" s="17" customFormat="1" ht="54.75" customHeight="1">
      <c r="A112" s="13"/>
      <c r="B112" s="13"/>
      <c r="C112" s="13">
        <v>2708</v>
      </c>
      <c r="D112" s="14" t="s">
        <v>92</v>
      </c>
      <c r="E112" s="15">
        <v>33443</v>
      </c>
      <c r="F112" s="51">
        <v>33067.12</v>
      </c>
      <c r="G112" s="56">
        <f t="shared" si="1"/>
        <v>98.87605776993692</v>
      </c>
    </row>
    <row r="113" spans="1:7" ht="63.75" customHeight="1">
      <c r="A113" s="13"/>
      <c r="B113" s="13"/>
      <c r="C113" s="13">
        <v>2709</v>
      </c>
      <c r="D113" s="14" t="s">
        <v>92</v>
      </c>
      <c r="E113" s="15">
        <v>10365</v>
      </c>
      <c r="F113" s="51">
        <v>10365.53</v>
      </c>
      <c r="G113" s="56">
        <f t="shared" si="1"/>
        <v>100.0051133622769</v>
      </c>
    </row>
    <row r="114" spans="1:7" ht="48.75" customHeight="1">
      <c r="A114" s="13"/>
      <c r="B114" s="13"/>
      <c r="C114" s="13">
        <v>6330</v>
      </c>
      <c r="D114" s="14" t="s">
        <v>121</v>
      </c>
      <c r="E114" s="15">
        <v>12800</v>
      </c>
      <c r="F114" s="51">
        <v>12800</v>
      </c>
      <c r="G114" s="56">
        <f t="shared" si="1"/>
        <v>100</v>
      </c>
    </row>
    <row r="115" spans="1:7" s="1" customFormat="1" ht="12.75">
      <c r="A115" s="10">
        <v>851</v>
      </c>
      <c r="B115" s="10"/>
      <c r="C115" s="10"/>
      <c r="D115" s="12" t="s">
        <v>71</v>
      </c>
      <c r="E115" s="11">
        <f>SUM(E116)</f>
        <v>2900</v>
      </c>
      <c r="F115" s="50">
        <f>SUM(F116)</f>
        <v>3004.04</v>
      </c>
      <c r="G115" s="55">
        <f t="shared" si="1"/>
        <v>103.58758620689655</v>
      </c>
    </row>
    <row r="116" spans="1:7" s="1" customFormat="1" ht="12.75">
      <c r="A116" s="10"/>
      <c r="B116" s="10">
        <v>85195</v>
      </c>
      <c r="C116" s="10"/>
      <c r="D116" s="12" t="s">
        <v>29</v>
      </c>
      <c r="E116" s="11">
        <f>SUM(E117:E119)</f>
        <v>2900</v>
      </c>
      <c r="F116" s="50">
        <f>SUM(F117:F119)</f>
        <v>3004.04</v>
      </c>
      <c r="G116" s="55">
        <f t="shared" si="1"/>
        <v>103.58758620689655</v>
      </c>
    </row>
    <row r="117" spans="1:7" s="16" customFormat="1" ht="63.75">
      <c r="A117" s="13"/>
      <c r="B117" s="13"/>
      <c r="C117" s="13" t="s">
        <v>8</v>
      </c>
      <c r="D117" s="14" t="s">
        <v>31</v>
      </c>
      <c r="E117" s="15">
        <v>800</v>
      </c>
      <c r="F117" s="51">
        <v>901</v>
      </c>
      <c r="G117" s="56">
        <f t="shared" si="1"/>
        <v>112.625</v>
      </c>
    </row>
    <row r="118" spans="1:7" s="16" customFormat="1" ht="12.75">
      <c r="A118" s="13"/>
      <c r="B118" s="13"/>
      <c r="C118" s="13" t="s">
        <v>23</v>
      </c>
      <c r="D118" s="14" t="s">
        <v>54</v>
      </c>
      <c r="E118" s="15">
        <v>0</v>
      </c>
      <c r="F118" s="51">
        <v>3.04</v>
      </c>
      <c r="G118" s="55" t="s">
        <v>131</v>
      </c>
    </row>
    <row r="119" spans="1:7" s="16" customFormat="1" ht="12.75">
      <c r="A119" s="13"/>
      <c r="B119" s="13"/>
      <c r="C119" s="13" t="s">
        <v>12</v>
      </c>
      <c r="D119" s="14" t="s">
        <v>40</v>
      </c>
      <c r="E119" s="15">
        <v>2100</v>
      </c>
      <c r="F119" s="51">
        <v>2100</v>
      </c>
      <c r="G119" s="56">
        <f t="shared" si="1"/>
        <v>100</v>
      </c>
    </row>
    <row r="120" spans="1:7" s="1" customFormat="1" ht="12.75">
      <c r="A120" s="10">
        <v>852</v>
      </c>
      <c r="B120" s="10"/>
      <c r="C120" s="10"/>
      <c r="D120" s="12" t="s">
        <v>72</v>
      </c>
      <c r="E120" s="11">
        <f>SUM(E121,E125,E127,E130,E132,E134)</f>
        <v>3544300</v>
      </c>
      <c r="F120" s="50">
        <f>SUM(F121,F125,F127,F130,F132,F134)</f>
        <v>3448075.6599999997</v>
      </c>
      <c r="G120" s="55">
        <f t="shared" si="1"/>
        <v>97.28509606974578</v>
      </c>
    </row>
    <row r="121" spans="1:7" s="1" customFormat="1" ht="38.25">
      <c r="A121" s="10"/>
      <c r="B121" s="10">
        <v>85212</v>
      </c>
      <c r="C121" s="10"/>
      <c r="D121" s="12" t="s">
        <v>85</v>
      </c>
      <c r="E121" s="11">
        <f>SUM(E122:E124)</f>
        <v>2719700</v>
      </c>
      <c r="F121" s="50">
        <f>SUM(F122:F124)</f>
        <v>2662343.11</v>
      </c>
      <c r="G121" s="55">
        <f t="shared" si="1"/>
        <v>97.89105820494908</v>
      </c>
    </row>
    <row r="122" spans="1:7" ht="51">
      <c r="A122" s="13"/>
      <c r="B122" s="13"/>
      <c r="C122" s="13">
        <v>2010</v>
      </c>
      <c r="D122" s="14" t="s">
        <v>36</v>
      </c>
      <c r="E122" s="15">
        <v>2708000</v>
      </c>
      <c r="F122" s="51">
        <v>2636176.81</v>
      </c>
      <c r="G122" s="56">
        <f t="shared" si="1"/>
        <v>97.34774039881832</v>
      </c>
    </row>
    <row r="123" spans="1:7" ht="51">
      <c r="A123" s="13"/>
      <c r="B123" s="13"/>
      <c r="C123" s="13">
        <v>2360</v>
      </c>
      <c r="D123" s="14" t="s">
        <v>37</v>
      </c>
      <c r="E123" s="15">
        <v>1700</v>
      </c>
      <c r="F123" s="51">
        <v>16166.3</v>
      </c>
      <c r="G123" s="56">
        <f t="shared" si="1"/>
        <v>950.9588235294118</v>
      </c>
    </row>
    <row r="124" spans="1:7" ht="51">
      <c r="A124" s="13"/>
      <c r="B124" s="13"/>
      <c r="C124" s="13">
        <v>6310</v>
      </c>
      <c r="D124" s="14" t="s">
        <v>122</v>
      </c>
      <c r="E124" s="15">
        <v>10000</v>
      </c>
      <c r="F124" s="51">
        <v>10000</v>
      </c>
      <c r="G124" s="56">
        <f t="shared" si="1"/>
        <v>100</v>
      </c>
    </row>
    <row r="125" spans="1:7" s="1" customFormat="1" ht="76.5" customHeight="1">
      <c r="A125" s="10"/>
      <c r="B125" s="10">
        <v>85213</v>
      </c>
      <c r="C125" s="10"/>
      <c r="D125" s="12" t="s">
        <v>133</v>
      </c>
      <c r="E125" s="11">
        <f>SUM(E126)</f>
        <v>17500</v>
      </c>
      <c r="F125" s="50">
        <f>SUM(F126)</f>
        <v>16835.4</v>
      </c>
      <c r="G125" s="55">
        <f t="shared" si="1"/>
        <v>96.20228571428572</v>
      </c>
    </row>
    <row r="126" spans="1:7" ht="51">
      <c r="A126" s="13"/>
      <c r="B126" s="13"/>
      <c r="C126" s="13">
        <v>2010</v>
      </c>
      <c r="D126" s="14" t="s">
        <v>36</v>
      </c>
      <c r="E126" s="15">
        <v>17500</v>
      </c>
      <c r="F126" s="51">
        <v>16835.4</v>
      </c>
      <c r="G126" s="56">
        <f t="shared" si="1"/>
        <v>96.20228571428572</v>
      </c>
    </row>
    <row r="127" spans="1:7" s="1" customFormat="1" ht="25.5">
      <c r="A127" s="10"/>
      <c r="B127" s="10">
        <v>85214</v>
      </c>
      <c r="C127" s="10"/>
      <c r="D127" s="12" t="s">
        <v>73</v>
      </c>
      <c r="E127" s="11">
        <f>SUM(E128:E129)</f>
        <v>392500</v>
      </c>
      <c r="F127" s="50">
        <f>SUM(F128:F129)</f>
        <v>375975.69</v>
      </c>
      <c r="G127" s="55">
        <f t="shared" si="1"/>
        <v>95.7899847133758</v>
      </c>
    </row>
    <row r="128" spans="1:7" ht="51">
      <c r="A128" s="13"/>
      <c r="B128" s="13"/>
      <c r="C128" s="13">
        <v>2010</v>
      </c>
      <c r="D128" s="14" t="s">
        <v>36</v>
      </c>
      <c r="E128" s="15">
        <v>194500</v>
      </c>
      <c r="F128" s="51">
        <v>183173.41</v>
      </c>
      <c r="G128" s="56">
        <f t="shared" si="1"/>
        <v>94.17656041131106</v>
      </c>
    </row>
    <row r="129" spans="1:7" ht="25.5">
      <c r="A129" s="13"/>
      <c r="B129" s="13"/>
      <c r="C129" s="13">
        <v>2030</v>
      </c>
      <c r="D129" s="14" t="s">
        <v>74</v>
      </c>
      <c r="E129" s="15">
        <v>198000</v>
      </c>
      <c r="F129" s="51">
        <v>192802.28</v>
      </c>
      <c r="G129" s="56">
        <f t="shared" si="1"/>
        <v>97.37488888888889</v>
      </c>
    </row>
    <row r="130" spans="1:7" s="1" customFormat="1" ht="12.75">
      <c r="A130" s="10"/>
      <c r="B130" s="10">
        <v>85219</v>
      </c>
      <c r="C130" s="10"/>
      <c r="D130" s="12" t="s">
        <v>75</v>
      </c>
      <c r="E130" s="11">
        <f>SUM(E131)</f>
        <v>94600</v>
      </c>
      <c r="F130" s="50">
        <f>SUM(F131)</f>
        <v>94600</v>
      </c>
      <c r="G130" s="55">
        <f t="shared" si="1"/>
        <v>100</v>
      </c>
    </row>
    <row r="131" spans="1:7" ht="25.5">
      <c r="A131" s="13"/>
      <c r="B131" s="13"/>
      <c r="C131" s="13">
        <v>2030</v>
      </c>
      <c r="D131" s="14" t="s">
        <v>74</v>
      </c>
      <c r="E131" s="15">
        <v>94600</v>
      </c>
      <c r="F131" s="51">
        <v>94600</v>
      </c>
      <c r="G131" s="56">
        <f t="shared" si="1"/>
        <v>100</v>
      </c>
    </row>
    <row r="132" spans="1:7" s="1" customFormat="1" ht="25.5">
      <c r="A132" s="10"/>
      <c r="B132" s="10">
        <v>85228</v>
      </c>
      <c r="C132" s="10"/>
      <c r="D132" s="12" t="s">
        <v>76</v>
      </c>
      <c r="E132" s="11">
        <f>SUM(E133)</f>
        <v>10000</v>
      </c>
      <c r="F132" s="50">
        <f>SUM(F133)</f>
        <v>10267.88</v>
      </c>
      <c r="G132" s="55">
        <f t="shared" si="1"/>
        <v>102.6788</v>
      </c>
    </row>
    <row r="133" spans="1:7" ht="12.75">
      <c r="A133" s="13"/>
      <c r="B133" s="13"/>
      <c r="C133" s="13" t="s">
        <v>11</v>
      </c>
      <c r="D133" s="14" t="s">
        <v>39</v>
      </c>
      <c r="E133" s="15">
        <v>10000</v>
      </c>
      <c r="F133" s="51">
        <v>10267.88</v>
      </c>
      <c r="G133" s="56">
        <f t="shared" si="1"/>
        <v>102.6788</v>
      </c>
    </row>
    <row r="134" spans="1:7" s="1" customFormat="1" ht="12.75">
      <c r="A134" s="10"/>
      <c r="B134" s="10">
        <v>85295</v>
      </c>
      <c r="C134" s="10"/>
      <c r="D134" s="12" t="s">
        <v>29</v>
      </c>
      <c r="E134" s="11">
        <f>SUM(E135)</f>
        <v>310000</v>
      </c>
      <c r="F134" s="50">
        <f>SUM(F135)</f>
        <v>288053.58</v>
      </c>
      <c r="G134" s="55">
        <f t="shared" si="1"/>
        <v>92.92050967741936</v>
      </c>
    </row>
    <row r="135" spans="1:7" ht="25.5">
      <c r="A135" s="13"/>
      <c r="B135" s="13"/>
      <c r="C135" s="13">
        <v>2030</v>
      </c>
      <c r="D135" s="14" t="s">
        <v>74</v>
      </c>
      <c r="E135" s="15">
        <v>310000</v>
      </c>
      <c r="F135" s="51">
        <v>288053.58</v>
      </c>
      <c r="G135" s="56">
        <f aca="true" t="shared" si="2" ref="G135:G161">SUM(F135*100/E135)</f>
        <v>92.92050967741936</v>
      </c>
    </row>
    <row r="136" spans="1:7" s="5" customFormat="1" ht="28.5" customHeight="1">
      <c r="A136" s="10">
        <v>853</v>
      </c>
      <c r="B136" s="10"/>
      <c r="C136" s="10"/>
      <c r="D136" s="12" t="s">
        <v>130</v>
      </c>
      <c r="E136" s="11">
        <f>SUM(E137)</f>
        <v>51319</v>
      </c>
      <c r="F136" s="50">
        <f>SUM(F137)</f>
        <v>47440.32</v>
      </c>
      <c r="G136" s="55">
        <f t="shared" si="2"/>
        <v>92.44201952493229</v>
      </c>
    </row>
    <row r="137" spans="1:7" s="5" customFormat="1" ht="12.75">
      <c r="A137" s="10"/>
      <c r="B137" s="10">
        <v>85395</v>
      </c>
      <c r="C137" s="10"/>
      <c r="D137" s="12" t="s">
        <v>29</v>
      </c>
      <c r="E137" s="11">
        <f>SUM(E138:E139)</f>
        <v>51319</v>
      </c>
      <c r="F137" s="50">
        <f>SUM(F138:F139)</f>
        <v>47440.32</v>
      </c>
      <c r="G137" s="55">
        <f t="shared" si="2"/>
        <v>92.44201952493229</v>
      </c>
    </row>
    <row r="138" spans="1:7" ht="25.5">
      <c r="A138" s="13"/>
      <c r="B138" s="13"/>
      <c r="C138" s="13">
        <v>2008</v>
      </c>
      <c r="D138" s="35" t="s">
        <v>119</v>
      </c>
      <c r="E138" s="15">
        <v>48739</v>
      </c>
      <c r="F138" s="51">
        <v>45055.05</v>
      </c>
      <c r="G138" s="56">
        <f t="shared" si="2"/>
        <v>92.44147397361456</v>
      </c>
    </row>
    <row r="139" spans="1:7" ht="25.5">
      <c r="A139" s="13"/>
      <c r="B139" s="13"/>
      <c r="C139" s="13">
        <v>2009</v>
      </c>
      <c r="D139" s="35" t="s">
        <v>119</v>
      </c>
      <c r="E139" s="15">
        <v>2580</v>
      </c>
      <c r="F139" s="51">
        <v>2385.27</v>
      </c>
      <c r="G139" s="55">
        <f t="shared" si="2"/>
        <v>92.45232558139534</v>
      </c>
    </row>
    <row r="140" spans="1:7" s="1" customFormat="1" ht="12.75">
      <c r="A140" s="10">
        <v>854</v>
      </c>
      <c r="B140" s="10"/>
      <c r="C140" s="10"/>
      <c r="D140" s="12" t="s">
        <v>77</v>
      </c>
      <c r="E140" s="11">
        <f>SUM(E141)</f>
        <v>185354</v>
      </c>
      <c r="F140" s="50">
        <f>SUM(F141)</f>
        <v>166288.76</v>
      </c>
      <c r="G140" s="55">
        <f t="shared" si="2"/>
        <v>89.71414698360974</v>
      </c>
    </row>
    <row r="141" spans="1:7" s="1" customFormat="1" ht="12.75">
      <c r="A141" s="10"/>
      <c r="B141" s="10">
        <v>85415</v>
      </c>
      <c r="C141" s="10"/>
      <c r="D141" s="12" t="s">
        <v>123</v>
      </c>
      <c r="E141" s="11">
        <f>SUM(E142)</f>
        <v>185354</v>
      </c>
      <c r="F141" s="50">
        <f>SUM(F142)</f>
        <v>166288.76</v>
      </c>
      <c r="G141" s="55">
        <f t="shared" si="2"/>
        <v>89.71414698360974</v>
      </c>
    </row>
    <row r="142" spans="1:7" ht="25.5">
      <c r="A142" s="13"/>
      <c r="B142" s="13"/>
      <c r="C142" s="13">
        <v>2030</v>
      </c>
      <c r="D142" s="14" t="s">
        <v>74</v>
      </c>
      <c r="E142" s="15">
        <v>185354</v>
      </c>
      <c r="F142" s="51">
        <v>166288.76</v>
      </c>
      <c r="G142" s="56">
        <f t="shared" si="2"/>
        <v>89.71414698360974</v>
      </c>
    </row>
    <row r="143" spans="1:7" ht="25.5">
      <c r="A143" s="10">
        <v>900</v>
      </c>
      <c r="B143" s="10"/>
      <c r="C143" s="10"/>
      <c r="D143" s="12" t="s">
        <v>78</v>
      </c>
      <c r="E143" s="11">
        <f>SUM(E144,E146,E148)</f>
        <v>23600</v>
      </c>
      <c r="F143" s="50">
        <f>SUM(F144,F146,F148)</f>
        <v>23407.33</v>
      </c>
      <c r="G143" s="55">
        <f t="shared" si="2"/>
        <v>99.18360169491525</v>
      </c>
    </row>
    <row r="144" spans="1:7" ht="12.75">
      <c r="A144" s="10"/>
      <c r="B144" s="10">
        <v>90002</v>
      </c>
      <c r="C144" s="10"/>
      <c r="D144" s="12" t="s">
        <v>124</v>
      </c>
      <c r="E144" s="11">
        <f>SUM(E145)</f>
        <v>20100</v>
      </c>
      <c r="F144" s="50">
        <f>SUM(F145)</f>
        <v>20081.97</v>
      </c>
      <c r="G144" s="55">
        <f t="shared" si="2"/>
        <v>99.91029850746268</v>
      </c>
    </row>
    <row r="145" spans="1:7" s="17" customFormat="1" ht="51">
      <c r="A145" s="13"/>
      <c r="B145" s="13"/>
      <c r="C145" s="13">
        <v>2460</v>
      </c>
      <c r="D145" s="14" t="s">
        <v>134</v>
      </c>
      <c r="E145" s="15">
        <v>20100</v>
      </c>
      <c r="F145" s="51">
        <v>20081.97</v>
      </c>
      <c r="G145" s="56">
        <f t="shared" si="2"/>
        <v>99.91029850746268</v>
      </c>
    </row>
    <row r="146" spans="1:7" s="1" customFormat="1" ht="12.75">
      <c r="A146" s="10"/>
      <c r="B146" s="10">
        <v>90015</v>
      </c>
      <c r="C146" s="10"/>
      <c r="D146" s="12" t="s">
        <v>84</v>
      </c>
      <c r="E146" s="11">
        <f>SUM(E147)</f>
        <v>500</v>
      </c>
      <c r="F146" s="50">
        <f>SUM(F147)</f>
        <v>325.36</v>
      </c>
      <c r="G146" s="55">
        <f t="shared" si="2"/>
        <v>65.072</v>
      </c>
    </row>
    <row r="147" spans="1:7" ht="12.75">
      <c r="A147" s="13"/>
      <c r="B147" s="13"/>
      <c r="C147" s="13" t="s">
        <v>11</v>
      </c>
      <c r="D147" s="14" t="s">
        <v>39</v>
      </c>
      <c r="E147" s="15">
        <v>500</v>
      </c>
      <c r="F147" s="51">
        <v>325.36</v>
      </c>
      <c r="G147" s="56">
        <f t="shared" si="2"/>
        <v>65.072</v>
      </c>
    </row>
    <row r="148" spans="1:7" s="5" customFormat="1" ht="12.75">
      <c r="A148" s="10"/>
      <c r="B148" s="10">
        <v>90095</v>
      </c>
      <c r="C148" s="10"/>
      <c r="D148" s="12" t="s">
        <v>29</v>
      </c>
      <c r="E148" s="11">
        <f>SUM(E149)</f>
        <v>3000</v>
      </c>
      <c r="F148" s="50">
        <f>SUM(F149)</f>
        <v>3000</v>
      </c>
      <c r="G148" s="55">
        <f t="shared" si="2"/>
        <v>100</v>
      </c>
    </row>
    <row r="149" spans="1:7" ht="38.25">
      <c r="A149" s="13"/>
      <c r="B149" s="13"/>
      <c r="C149" s="13">
        <v>2440</v>
      </c>
      <c r="D149" s="14" t="s">
        <v>125</v>
      </c>
      <c r="E149" s="15">
        <v>3000</v>
      </c>
      <c r="F149" s="51">
        <v>3000</v>
      </c>
      <c r="G149" s="56">
        <f t="shared" si="2"/>
        <v>100</v>
      </c>
    </row>
    <row r="150" spans="1:7" s="1" customFormat="1" ht="25.5">
      <c r="A150" s="10">
        <v>921</v>
      </c>
      <c r="B150" s="10"/>
      <c r="C150" s="10"/>
      <c r="D150" s="12" t="s">
        <v>79</v>
      </c>
      <c r="E150" s="11">
        <f>SUM(E151,E154)</f>
        <v>114810</v>
      </c>
      <c r="F150" s="50">
        <f>SUM(F151,F154)</f>
        <v>114990.35</v>
      </c>
      <c r="G150" s="55">
        <f t="shared" si="2"/>
        <v>100.15708561971954</v>
      </c>
    </row>
    <row r="151" spans="1:7" s="1" customFormat="1" ht="12.75">
      <c r="A151" s="10"/>
      <c r="B151" s="10">
        <v>92105</v>
      </c>
      <c r="C151" s="10"/>
      <c r="D151" s="12" t="s">
        <v>126</v>
      </c>
      <c r="E151" s="11">
        <f>SUM(E152:E153)</f>
        <v>22014</v>
      </c>
      <c r="F151" s="50">
        <f>SUM(F152:F153)</f>
        <v>22014.010000000002</v>
      </c>
      <c r="G151" s="55">
        <f t="shared" si="2"/>
        <v>100.00004542563823</v>
      </c>
    </row>
    <row r="152" spans="1:7" s="16" customFormat="1" ht="38.25">
      <c r="A152" s="13"/>
      <c r="B152" s="13"/>
      <c r="C152" s="13">
        <v>2708</v>
      </c>
      <c r="D152" s="14" t="s">
        <v>92</v>
      </c>
      <c r="E152" s="15">
        <v>19424</v>
      </c>
      <c r="F152" s="51">
        <v>19424.13</v>
      </c>
      <c r="G152" s="56">
        <f t="shared" si="2"/>
        <v>100.00066927512356</v>
      </c>
    </row>
    <row r="153" spans="1:7" s="16" customFormat="1" ht="38.25">
      <c r="A153" s="13"/>
      <c r="B153" s="13"/>
      <c r="C153" s="13">
        <v>2709</v>
      </c>
      <c r="D153" s="14" t="s">
        <v>92</v>
      </c>
      <c r="E153" s="15">
        <v>2590</v>
      </c>
      <c r="F153" s="51">
        <v>2589.88</v>
      </c>
      <c r="G153" s="56">
        <f t="shared" si="2"/>
        <v>99.99536679536679</v>
      </c>
    </row>
    <row r="154" spans="1:7" s="1" customFormat="1" ht="12.75">
      <c r="A154" s="10"/>
      <c r="B154" s="10">
        <v>92109</v>
      </c>
      <c r="C154" s="10"/>
      <c r="D154" s="12" t="s">
        <v>80</v>
      </c>
      <c r="E154" s="11">
        <f>SUM(E155:E157)</f>
        <v>92796</v>
      </c>
      <c r="F154" s="50">
        <f>SUM(F155:F157)</f>
        <v>92976.34</v>
      </c>
      <c r="G154" s="55">
        <f t="shared" si="2"/>
        <v>100.19434027328764</v>
      </c>
    </row>
    <row r="155" spans="1:7" ht="63.75">
      <c r="A155" s="13"/>
      <c r="B155" s="13"/>
      <c r="C155" s="13" t="s">
        <v>8</v>
      </c>
      <c r="D155" s="14" t="s">
        <v>31</v>
      </c>
      <c r="E155" s="15">
        <v>1500</v>
      </c>
      <c r="F155" s="51">
        <v>1680.34</v>
      </c>
      <c r="G155" s="56">
        <f t="shared" si="2"/>
        <v>112.02266666666667</v>
      </c>
    </row>
    <row r="156" spans="1:7" s="2" customFormat="1" ht="12.75">
      <c r="A156" s="28"/>
      <c r="B156" s="28"/>
      <c r="C156" s="28" t="s">
        <v>12</v>
      </c>
      <c r="D156" s="38" t="s">
        <v>58</v>
      </c>
      <c r="E156" s="39">
        <v>2696</v>
      </c>
      <c r="F156" s="52">
        <v>2696</v>
      </c>
      <c r="G156" s="56">
        <f t="shared" si="2"/>
        <v>100</v>
      </c>
    </row>
    <row r="157" spans="1:7" s="2" customFormat="1" ht="51">
      <c r="A157" s="28"/>
      <c r="B157" s="28"/>
      <c r="C157" s="13">
        <v>6260</v>
      </c>
      <c r="D157" s="40" t="s">
        <v>135</v>
      </c>
      <c r="E157" s="39">
        <v>88600</v>
      </c>
      <c r="F157" s="52">
        <v>88600</v>
      </c>
      <c r="G157" s="56">
        <f t="shared" si="2"/>
        <v>100</v>
      </c>
    </row>
    <row r="158" spans="1:7" s="37" customFormat="1" ht="12.75">
      <c r="A158" s="41">
        <v>926</v>
      </c>
      <c r="B158" s="41"/>
      <c r="C158" s="41"/>
      <c r="D158" s="42" t="s">
        <v>129</v>
      </c>
      <c r="E158" s="43">
        <f>SUM(E159)</f>
        <v>202911</v>
      </c>
      <c r="F158" s="53">
        <f>SUM(F159)</f>
        <v>202911.83</v>
      </c>
      <c r="G158" s="55">
        <f t="shared" si="2"/>
        <v>100.00040904633066</v>
      </c>
    </row>
    <row r="159" spans="1:7" s="37" customFormat="1" ht="12.75">
      <c r="A159" s="41"/>
      <c r="B159" s="41">
        <v>92601</v>
      </c>
      <c r="C159" s="41"/>
      <c r="D159" s="42" t="s">
        <v>128</v>
      </c>
      <c r="E159" s="43">
        <f>SUM(E160:E161)</f>
        <v>202911</v>
      </c>
      <c r="F159" s="53">
        <f>SUM(F160:F161)</f>
        <v>202911.83</v>
      </c>
      <c r="G159" s="55">
        <f t="shared" si="2"/>
        <v>100.00040904633066</v>
      </c>
    </row>
    <row r="160" spans="1:7" s="2" customFormat="1" ht="25.5">
      <c r="A160" s="28"/>
      <c r="B160" s="28"/>
      <c r="C160" s="13" t="s">
        <v>105</v>
      </c>
      <c r="D160" s="40" t="s">
        <v>127</v>
      </c>
      <c r="E160" s="15">
        <v>2911</v>
      </c>
      <c r="F160" s="64">
        <v>2911.83</v>
      </c>
      <c r="G160" s="56">
        <f t="shared" si="2"/>
        <v>100.02851253864651</v>
      </c>
    </row>
    <row r="161" spans="1:7" s="2" customFormat="1" ht="51">
      <c r="A161" s="28"/>
      <c r="B161" s="28"/>
      <c r="C161" s="13">
        <v>6260</v>
      </c>
      <c r="D161" s="40" t="s">
        <v>135</v>
      </c>
      <c r="E161" s="15">
        <v>200000</v>
      </c>
      <c r="F161" s="64">
        <v>200000</v>
      </c>
      <c r="G161" s="56">
        <f t="shared" si="2"/>
        <v>100</v>
      </c>
    </row>
    <row r="162" spans="1:7" s="2" customFormat="1" ht="12.75">
      <c r="A162" s="6"/>
      <c r="B162" s="6"/>
      <c r="C162" s="6"/>
      <c r="D162" s="36"/>
      <c r="E162" s="7"/>
      <c r="F162" s="33"/>
      <c r="G162" s="58"/>
    </row>
    <row r="163" ht="12.75">
      <c r="G163" s="44"/>
    </row>
    <row r="164" ht="12.75">
      <c r="G164" s="44"/>
    </row>
    <row r="165" ht="12.75">
      <c r="G165" s="44"/>
    </row>
    <row r="166" ht="12.75">
      <c r="G166" s="44"/>
    </row>
    <row r="167" ht="12.75">
      <c r="G167" s="44"/>
    </row>
    <row r="168" ht="12.75">
      <c r="G168" s="44"/>
    </row>
    <row r="169" ht="12.75">
      <c r="G169" s="44"/>
    </row>
    <row r="170" ht="12.75">
      <c r="G170" s="44"/>
    </row>
    <row r="171" ht="12.75">
      <c r="G171" s="44"/>
    </row>
    <row r="172" ht="12.75">
      <c r="G172" s="44"/>
    </row>
  </sheetData>
  <mergeCells count="4">
    <mergeCell ref="A6:D6"/>
    <mergeCell ref="D2:E2"/>
    <mergeCell ref="A1:G1"/>
    <mergeCell ref="A3:G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2009-02-25T13:46:15Z</cp:lastPrinted>
  <dcterms:created xsi:type="dcterms:W3CDTF">2006-02-14T06:36:59Z</dcterms:created>
  <dcterms:modified xsi:type="dcterms:W3CDTF">2009-03-11T08:16:14Z</dcterms:modified>
  <cp:category/>
  <cp:version/>
  <cp:contentType/>
  <cp:contentStatus/>
</cp:coreProperties>
</file>